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icgov-my.sharepoint.com/personal/monica_mizzi_dgs_vic_gov_au/Documents/"/>
    </mc:Choice>
  </mc:AlternateContent>
  <xr:revisionPtr revIDLastSave="0" documentId="8_{F16A7D4B-26DF-414F-827E-2DDE29FC3B68}" xr6:coauthVersionLast="47" xr6:coauthVersionMax="47" xr10:uidLastSave="{00000000-0000-0000-0000-000000000000}"/>
  <bookViews>
    <workbookView xWindow="380" yWindow="380" windowWidth="14400" windowHeight="7360" xr2:uid="{00000000-000D-0000-FFFF-FFFF00000000}"/>
  </bookViews>
  <sheets>
    <sheet name="1 JULY2024" sheetId="3" r:id="rId1"/>
  </sheets>
  <definedNames>
    <definedName name="_xlnm.Print_Area" localSheetId="0">'1 JULY2024'!$A$1:$F$463</definedName>
    <definedName name="RowTitleRegion1.A9.E9.1" localSheetId="0">'1 JULY2024'!$A$12:$E$12</definedName>
    <definedName name="RowTitleRegion1.A9.E9.1">#REF!</definedName>
    <definedName name="RowTitleRegion10.320.F320.1" localSheetId="0">'1 JULY2024'!#REF!</definedName>
    <definedName name="RowTitleRegion10.320.F320.1">#REF!</definedName>
    <definedName name="RowTitleRegion11.A372.F372.1" localSheetId="0">'1 JULY2024'!#REF!</definedName>
    <definedName name="RowTitleRegion11.A372.F372.1">#REF!</definedName>
    <definedName name="RowTitleRegion12.A985.F985.1" localSheetId="0">'1 JULY2024'!$A$232:$F$232</definedName>
    <definedName name="RowTitleRegion12.A985.F985.1">#REF!</definedName>
    <definedName name="RowTitleRegion13.A1006.F1006.1" localSheetId="0">'1 JULY2024'!$A$260:$F$260</definedName>
    <definedName name="RowTitleRegion13.A1006.F1006.1">#REF!</definedName>
    <definedName name="RowTitleRegion14.A1104.F1104.1" localSheetId="0">'1 JULY2024'!#REF!</definedName>
    <definedName name="RowTitleRegion14.A1104.F1104.1">#REF!</definedName>
    <definedName name="RowTitleRegion15.A1505.F1505.1" localSheetId="0">'1 JULY2024'!#REF!</definedName>
    <definedName name="RowTitleRegion15.A1505.F1505.1">#REF!</definedName>
    <definedName name="RowTitleRegion2.A25.E25.1" localSheetId="0">'1 JULY2024'!#REF!</definedName>
    <definedName name="RowTitleRegion2.A25.E25.1">#REF!</definedName>
    <definedName name="RowTitleRegion3.A32.E32.1" localSheetId="0">'1 JULY2024'!#REF!</definedName>
    <definedName name="RowTitleRegion3.A32.E32.1">#REF!</definedName>
    <definedName name="RowTitleRegion4.A121.E121.1" localSheetId="0">'1 JULY2024'!$A$27:$E$27</definedName>
    <definedName name="RowTitleRegion4.A121.E121.1">#REF!</definedName>
    <definedName name="RowTitleRegion5.A126.E126.1" localSheetId="0">'1 JULY2024'!$A$34:$E$34</definedName>
    <definedName name="RowTitleRegion5.A126.E126.1">#REF!</definedName>
    <definedName name="RowTitleRegion6.A283.E283.1" localSheetId="0">'1 JULY2024'!#REF!</definedName>
    <definedName name="RowTitleRegion6.A283.E283.1">#REF!</definedName>
    <definedName name="RowTitleRegion7.A287.E287.1" localSheetId="0">'1 JULY2024'!#REF!</definedName>
    <definedName name="RowTitleRegion7.A287.E287.1">#REF!</definedName>
    <definedName name="RowTitleRegion8.A291.E291.1" localSheetId="0">'1 JULY2024'!#REF!</definedName>
    <definedName name="RowTitleRegion8.A291.E291.1">#REF!</definedName>
    <definedName name="RowTitleRegion9.A300.F300.1" localSheetId="0">'1 JULY2024'!$A$213:$F$213</definedName>
    <definedName name="RowTitleRegion9.A300.F300.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C14" i="3"/>
  <c r="C16" i="3"/>
  <c r="C18" i="3"/>
  <c r="C19" i="3"/>
  <c r="C20" i="3"/>
  <c r="C22" i="3"/>
  <c r="C23" i="3"/>
  <c r="C24" i="3"/>
  <c r="C28" i="3"/>
  <c r="C29" i="3"/>
  <c r="C30" i="3"/>
  <c r="C31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B431" i="3"/>
  <c r="B214" i="3"/>
  <c r="B28" i="3"/>
  <c r="B24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13" i="3"/>
  <c r="B462" i="3"/>
  <c r="B461" i="3"/>
  <c r="B460" i="3"/>
  <c r="B459" i="3"/>
  <c r="B458" i="3"/>
  <c r="B457" i="3"/>
  <c r="B456" i="3"/>
  <c r="B455" i="3"/>
  <c r="B453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39" i="3"/>
  <c r="B238" i="3"/>
  <c r="B237" i="3"/>
  <c r="B236" i="3"/>
  <c r="B235" i="3"/>
  <c r="B234" i="3"/>
  <c r="B233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1" i="3"/>
  <c r="B30" i="3"/>
  <c r="B29" i="3"/>
  <c r="B24" i="3"/>
  <c r="B23" i="3"/>
  <c r="B22" i="3"/>
  <c r="B20" i="3"/>
  <c r="B19" i="3"/>
  <c r="B18" i="3"/>
  <c r="B16" i="3"/>
  <c r="B14" i="3"/>
</calcChain>
</file>

<file path=xl/sharedStrings.xml><?xml version="1.0" encoding="utf-8"?>
<sst xmlns="http://schemas.openxmlformats.org/spreadsheetml/2006/main" count="1186" uniqueCount="536">
  <si>
    <t>Value of fee unit at 1 July 2022</t>
  </si>
  <si>
    <t>Value of penalty unit at 1 July 2022</t>
  </si>
  <si>
    <t>Value of fee unit at 1 July 2023</t>
  </si>
  <si>
    <t>Value of penalty unit at 1 July 2023</t>
  </si>
  <si>
    <t>Value of fee unit at 1 July 2024</t>
  </si>
  <si>
    <t>Value of penalty unit at 1 July 2024</t>
  </si>
  <si>
    <t xml:space="preserve">PART 1: FEES &amp; CHARGES </t>
  </si>
  <si>
    <t>BIRTHS DEATHS AND MARRIAGES</t>
  </si>
  <si>
    <t>Description of fee or charge</t>
  </si>
  <si>
    <t>Fee from 1 July 2023</t>
  </si>
  <si>
    <t>Fee from 1 July 2024</t>
  </si>
  <si>
    <t>Fee units</t>
  </si>
  <si>
    <t>Relevant Act or Regulation</t>
  </si>
  <si>
    <t>Application to register change of name (adult or chid)</t>
  </si>
  <si>
    <t>Births, Deaths and Marriages Registration (Fees) Regulations (2019)</t>
  </si>
  <si>
    <t>Application to add, alter or delete registerable information to an entry in the Register</t>
  </si>
  <si>
    <t>Application for search of the Register</t>
  </si>
  <si>
    <t>Nil</t>
  </si>
  <si>
    <t>Application for issue of a certificate certifying the results of a search of the Register</t>
  </si>
  <si>
    <t>Births, Deaths and Marriages Registration (Fees) Amendment Regulations 2022</t>
  </si>
  <si>
    <r>
      <t xml:space="preserve">Inspection of and, on request, supply of a certified copy of an entry in a register, book of entries or register book in the possession of another person which has not been forwarded to the Registrar under section 31 of the </t>
    </r>
    <r>
      <rPr>
        <b/>
        <sz val="8"/>
        <rFont val="Times New Roman"/>
        <family val="1"/>
      </rPr>
      <t>Marriage Act 1898</t>
    </r>
    <r>
      <rPr>
        <sz val="8"/>
        <rFont val="Times New Roman"/>
        <family val="1"/>
      </rPr>
      <t>, relating to the period before 18 January 1853.</t>
    </r>
  </si>
  <si>
    <t>Fee for application to register a registrable relationship</t>
  </si>
  <si>
    <t>Relationships (Fees) Regulations 2019</t>
  </si>
  <si>
    <t>Fee for application to revoke the registration of a registered relationship</t>
  </si>
  <si>
    <t>Fee for addition of registrable information to the Relationships Register</t>
  </si>
  <si>
    <t>Fee for application for a search of the Relationships Register</t>
  </si>
  <si>
    <t>Fee for issue of certificate</t>
  </si>
  <si>
    <t>Application to alter record of sex in person's birth registration (adult or child)</t>
  </si>
  <si>
    <t>Applcation for document acknowledging person's name and sex (adult or child)</t>
  </si>
  <si>
    <t>WORKING WITH CHILDREN CHECK VICTORIA</t>
  </si>
  <si>
    <t>Application for a working with children check under section 54 of the Act for child-related work that is for profit or gain.</t>
  </si>
  <si>
    <t>Worker Screening Regulations 2021</t>
  </si>
  <si>
    <t>Application for a working with children check under section 54 of the Act for child-related work that is for profit or gain applied in accrodance with section 74 of the Act.</t>
  </si>
  <si>
    <t>Application for the replacement of a working with children clearance document for child related work that is for profit or gain.</t>
  </si>
  <si>
    <t xml:space="preserve">Application for an NDIS check under section 15 of the Act. </t>
  </si>
  <si>
    <t>CONSUMER AFFAIRS VICTORIA</t>
  </si>
  <si>
    <t xml:space="preserve">Applic'n for incorp with model rules </t>
  </si>
  <si>
    <t>Associations Incorporation Regulations 2012</t>
  </si>
  <si>
    <t xml:space="preserve">Applic'n incorp w/out model rules </t>
  </si>
  <si>
    <t>Appl incorp assoc by registrable body (model rules)</t>
  </si>
  <si>
    <t>Appl incorp assoc by registrable body (own rules)</t>
  </si>
  <si>
    <t>Applic'n to change name incorp assoc</t>
  </si>
  <si>
    <t>Application to alter the rules incorp assoc</t>
  </si>
  <si>
    <t xml:space="preserve">Application  to be declared tier 1 or 2 association for  purposes of a financial year </t>
  </si>
  <si>
    <t>Application  for exemption from requirement to remove auditor S107(2)</t>
  </si>
  <si>
    <t xml:space="preserve">Lodgement financial statements - tier 1 </t>
  </si>
  <si>
    <t>Lodgement financial statements - tier 2</t>
  </si>
  <si>
    <t>Lodgement financial statements - tier 3</t>
  </si>
  <si>
    <t xml:space="preserve">Appn. for exemption for lodging financial statements - Tier 1 </t>
  </si>
  <si>
    <t>Appn. for exemption for lodging financial statements - Tier 2</t>
  </si>
  <si>
    <t>Appn. for exemption for lodging financial statements - Tier 3</t>
  </si>
  <si>
    <t>Appn. for extension of time - annual general meeting / lodging financial statements (tier 1)</t>
  </si>
  <si>
    <t>Appn. for extension of time - annual general meeting / lodging financial statements (tier 2)</t>
  </si>
  <si>
    <t>Appn. for extension of time - annual general meeting / lodging financial statements (tier 3)</t>
  </si>
  <si>
    <t>Application for amalgamation- model rules</t>
  </si>
  <si>
    <t>Application for amalgamation- own rules</t>
  </si>
  <si>
    <t xml:space="preserve">Inspection of Register or prescribed documents kept by Registrar </t>
  </si>
  <si>
    <t>Obtain copies of prescribed documents kept by Registrar</t>
  </si>
  <si>
    <t>Obtain certified copies of prescribed documents kept by Registrar</t>
  </si>
  <si>
    <t>Obtain certified duplicate of a certificate of registration</t>
  </si>
  <si>
    <t>Submission of draft rules to Registrar before the formation meeting</t>
  </si>
  <si>
    <t>Co-operatives National Law ( Victoria) Local Regulations 2014</t>
  </si>
  <si>
    <t xml:space="preserve">Submission of draft formation disclose statement to Registrar </t>
  </si>
  <si>
    <t>Application for registration of proposed co-op.</t>
  </si>
  <si>
    <t xml:space="preserve">Application for registration of existing corporation </t>
  </si>
  <si>
    <t>Issue of duplicate certificate</t>
  </si>
  <si>
    <t>Application to Registrar for amendment of rules requiring prior approval of Registrar</t>
  </si>
  <si>
    <t xml:space="preserve">Application for registration of amendment of the rules per rule (max. fee 11.6 fee units -  $184.40) </t>
  </si>
  <si>
    <t>Application for certificate of rule change</t>
  </si>
  <si>
    <t>Application for exemption from disclosure statement requirements for distributing co-ops.</t>
  </si>
  <si>
    <t>Applic. to register disclosure statement to accompany proposal to require a member to take up or subscribe for additional shares</t>
  </si>
  <si>
    <t>Application to extend period co-op can carry on business with less than minimum members</t>
  </si>
  <si>
    <t>Application to determine a members eligibility to vote</t>
  </si>
  <si>
    <t>Application for exemption from provisions relating to entitlements of former members of distributing co-ops</t>
  </si>
  <si>
    <t>Application to keep co-op register at location approved by Registrar</t>
  </si>
  <si>
    <t>Application to omit word limited from name of co-op.</t>
  </si>
  <si>
    <t xml:space="preserve">Application to use abbreviation or elaboration of name </t>
  </si>
  <si>
    <t>Application to change name</t>
  </si>
  <si>
    <t>Application for exemption from S226(3)</t>
  </si>
  <si>
    <t xml:space="preserve">Application for review of member's right to vote </t>
  </si>
  <si>
    <t>Filing fee for registration of special resolution , per resolution (max. 11.6 fee unit - $184.40)</t>
  </si>
  <si>
    <t>Application certificate registration of special resoln.</t>
  </si>
  <si>
    <t>Application for approval of disclosure statement for special postal ballot</t>
  </si>
  <si>
    <t>Lodgement annual report large co-op.</t>
  </si>
  <si>
    <t>Lodgement annual report small co-op.</t>
  </si>
  <si>
    <t>Application for exemption individual co-op</t>
  </si>
  <si>
    <t>Application exemption relating to non-auditor &amp; former members of audit firms or companies</t>
  </si>
  <si>
    <t>Application for exemption from Co-op National Regs (Vict)</t>
  </si>
  <si>
    <t>Lodgement disclosure document for issue of debentures required for the purpose of the corporation application legislation applied by section 337 of Co-op National Law (Vic)</t>
  </si>
  <si>
    <t>Application for exemption of modification of disclosure provisions under chap. 6D Corp. Act 2001 as applied by S337 of Co-op. National Law (Vic)</t>
  </si>
  <si>
    <t xml:space="preserve">Application for approval of disclosure statement  concerning issue of debentures </t>
  </si>
  <si>
    <t>Application for approval of disclosure statement concerning compulsory loan by members to co-op.</t>
  </si>
  <si>
    <t>Application for exemption from S343 of Co-Op National Law (Vic)</t>
  </si>
  <si>
    <t xml:space="preserve">Application for approval of issue of co-op capital units </t>
  </si>
  <si>
    <t xml:space="preserve">Application for exemption from provisions concerning acquisition and disposal of co-op assets </t>
  </si>
  <si>
    <t xml:space="preserve">Application for exemption from provisions concerning maximum permissible level of share interest </t>
  </si>
  <si>
    <t>Application for exemption from operation of Div 1 of Part 3.5 of Co-Op. National Law (Vic)</t>
  </si>
  <si>
    <t>Application for approval of share  Div 2 of Part 3.5 of Co-Op. National Law (Vic)</t>
  </si>
  <si>
    <t>Application to extend time for Board to consider share offer specified in S 373(1) Co-Op National Law (Vic)</t>
  </si>
  <si>
    <t>Application for exemption from  Division 2 of Part 3.5 of Co-op National Law (Vict)</t>
  </si>
  <si>
    <t xml:space="preserve">Application for consent to procedure for proposed merger or transfer of engagement </t>
  </si>
  <si>
    <t xml:space="preserve">Application for approval of disclosure statement  concerning proposed merger or transfer of engagement  </t>
  </si>
  <si>
    <t xml:space="preserve">Application for exemption from requirement for disclosure statement concerning proposed merger or transfer of engagement  </t>
  </si>
  <si>
    <t xml:space="preserve">Application for approval of a merger or transfer of engagements </t>
  </si>
  <si>
    <t xml:space="preserve">Application for exemption from requirements before an application can be made for transfer of incorp. </t>
  </si>
  <si>
    <t>Application for permission for shorter notice period to the Registrar of the hearing of an application for binding compromise or arrangement</t>
  </si>
  <si>
    <t>Application  for exemption from prohibition on officer or promoter of co-op or related corp. being appointed to administer a compromise or arrangement.</t>
  </si>
  <si>
    <t xml:space="preserve">Application for statement that Registrar has no objection to compromise or arrangement </t>
  </si>
  <si>
    <t xml:space="preserve">Filing an office copy of an order made by the Supreme Court under S425 of Co-op National Law (Vic) with the Registrar  </t>
  </si>
  <si>
    <t>Application for approval of explanatory statement</t>
  </si>
  <si>
    <t>Application for exemption from compliance with restrictions placed on voluntary winding up</t>
  </si>
  <si>
    <t>Application to Registrar exercise powers under Corporations application legislation relating to deregistered Co-Ops under S453 Co-Op National Law (Vic)</t>
  </si>
  <si>
    <t>Application to Registrar for consent to proposed procedures for approving a merger or transfer of engagement involving a participating co-op.</t>
  </si>
  <si>
    <t xml:space="preserve">Application for approval of a disclosure statement concerning a merger or transfer of engagements involving a participating co-op </t>
  </si>
  <si>
    <t xml:space="preserve">Application for exemption from requirement for disclosure statement for a   merger or transfer of engagements involving a participating co-op  </t>
  </si>
  <si>
    <t xml:space="preserve">Application for approval of a merger or transfer of engagements involving a participating co-op </t>
  </si>
  <si>
    <t>Application to call a special meeting</t>
  </si>
  <si>
    <t>Application to hold or appoint an inspector to hold an inquiry</t>
  </si>
  <si>
    <t>Application for certificate evidence</t>
  </si>
  <si>
    <t>Inspection of register of co-op</t>
  </si>
  <si>
    <t>Inspection of document kept by Registrar</t>
  </si>
  <si>
    <t>Obtaining extract from co-op register</t>
  </si>
  <si>
    <t>Obtaining certified copy of document kept by Registrar -1st page  Subsequent pages $3  (max.11.6 fee units being $184.40 )</t>
  </si>
  <si>
    <t>Obtaining copy of document kept by Registrar -1st page  subsequent pages $2  ( max. 7.8 fee units being $124.00 )</t>
  </si>
  <si>
    <t>Application to grant an extension or shortening of time limit</t>
  </si>
  <si>
    <t xml:space="preserve">Application for permission to allow a co-op to effect service to a member by publishing a notice in a relevant newspaper. </t>
  </si>
  <si>
    <t>Notice of change of particulars for limited partnership /  incorp. limited partnership</t>
  </si>
  <si>
    <t>Partnership (Fees) Regulations 2013</t>
  </si>
  <si>
    <t>Application fees to register Ltd Partnership</t>
  </si>
  <si>
    <t>Fee for inspection of register</t>
  </si>
  <si>
    <t>Fee for supply of a certificate</t>
  </si>
  <si>
    <t>Lodgement of documents/statement/notice  with the director under S120  - part 2 of Venture Capital Act 2012 ( Cwth)</t>
  </si>
  <si>
    <t>Application fee to register incorp. limited partnership</t>
  </si>
  <si>
    <t xml:space="preserve">Supply of a certificate recording a change in the registered particulars of an incorporated limited partnership </t>
  </si>
  <si>
    <t>Supply of a certificate correcting an error or omission in the Register of incorporated limited partnerships</t>
  </si>
  <si>
    <t>Licence application fee (escort ag)</t>
  </si>
  <si>
    <t>Sex Work (Fees) Amendment Regulations 2022</t>
  </si>
  <si>
    <t>Licence application fee (brothel)</t>
  </si>
  <si>
    <t>Licence application fee (brothel &amp; escort ag)</t>
  </si>
  <si>
    <t>Licence amendment fee - S 40(3)</t>
  </si>
  <si>
    <t>S50(2)  Application fee - Approval of Mgr</t>
  </si>
  <si>
    <t>S53A (2)(d) - Application - Act as approved manager</t>
  </si>
  <si>
    <t>S55(2)(b) inspection fee</t>
  </si>
  <si>
    <t>Application for registration</t>
  </si>
  <si>
    <t>Second-Hand Dealers and Pawnbrokers Regulations 2019</t>
  </si>
  <si>
    <t xml:space="preserve">Annual renewal  fee </t>
  </si>
  <si>
    <t>Permission to be registered</t>
  </si>
  <si>
    <t>Application to vary or revoke conditions</t>
  </si>
  <si>
    <t>Application for registration as a manager</t>
  </si>
  <si>
    <t>Owners Corporations Regulations 2018</t>
  </si>
  <si>
    <t>Annual registration fee</t>
  </si>
  <si>
    <t>Late lodgement fee</t>
  </si>
  <si>
    <t>Licence application (individual)</t>
  </si>
  <si>
    <t>Rooming House Operators Regulations 2017</t>
  </si>
  <si>
    <t>Licence application (body corporate)</t>
  </si>
  <si>
    <t>Licence application per relevant person (manager or officer)</t>
  </si>
  <si>
    <t>Licence (3-year initial term)</t>
  </si>
  <si>
    <t>Licence renewal application (individual or body corporate)</t>
  </si>
  <si>
    <t>Licence renewal application per relevant person (manager or officer)</t>
  </si>
  <si>
    <t>Licence upon renewal (3-year term)</t>
  </si>
  <si>
    <t>Licence upon renewal (4-year term)</t>
  </si>
  <si>
    <t>Licence upon renewal (5-year term)</t>
  </si>
  <si>
    <t>Search and copy of an extract from, or copy of, the register</t>
  </si>
  <si>
    <t>Obtain a certified extract from, or copy of, the register</t>
  </si>
  <si>
    <t>New licence fee - corporation</t>
  </si>
  <si>
    <t xml:space="preserve">EstateAgents (Fees) Regulations 2018 </t>
  </si>
  <si>
    <t xml:space="preserve">                            -  per director</t>
  </si>
  <si>
    <t xml:space="preserve">Annual licence fee -corporation </t>
  </si>
  <si>
    <t xml:space="preserve">                              - per director </t>
  </si>
  <si>
    <t>New Licence fee - not a corporation</t>
  </si>
  <si>
    <t xml:space="preserve">Annual Licence fee -not a corporation </t>
  </si>
  <si>
    <t>Extension of time</t>
  </si>
  <si>
    <t>Late  payment or lodgement fee</t>
  </si>
  <si>
    <t xml:space="preserve">Branch Manager - annual approval fee </t>
  </si>
  <si>
    <t xml:space="preserve">Branch Manager - extension of time </t>
  </si>
  <si>
    <t>Branch Manager - late payment or lodgement fee</t>
  </si>
  <si>
    <t>Fee to regain licence - fund claims</t>
  </si>
  <si>
    <t>Fee to hold licence - bankrupt person</t>
  </si>
  <si>
    <t xml:space="preserve">Fee to hold licence - criminal record </t>
  </si>
  <si>
    <t>Fee to hold licence disqualifying factor - corporation</t>
  </si>
  <si>
    <t xml:space="preserve">                                                              - per director</t>
  </si>
  <si>
    <t>Copy or extract from register or records kept by Registrar</t>
  </si>
  <si>
    <t>Registrar's certificate of contents of register</t>
  </si>
  <si>
    <t>Application fee</t>
  </si>
  <si>
    <t>Motor Car Traders(Fees)Regulations 2018</t>
  </si>
  <si>
    <t>First annual licence fee</t>
  </si>
  <si>
    <t>Subsequent annual licence</t>
  </si>
  <si>
    <t>Fee for variation or revocation of conditions</t>
  </si>
  <si>
    <t>Late payment or lodgement fee</t>
  </si>
  <si>
    <t>Permission application</t>
  </si>
  <si>
    <t>Application fee- individual</t>
  </si>
  <si>
    <t>Conveyancers(Fees)  Regulations 2018</t>
  </si>
  <si>
    <t>Application fee- company</t>
  </si>
  <si>
    <t>Licence fee- individual</t>
  </si>
  <si>
    <t>Licence fee- company</t>
  </si>
  <si>
    <t>Individual - Application for permission(criminal)</t>
  </si>
  <si>
    <t>Individual - Application for permission(Claim)</t>
  </si>
  <si>
    <t>Company - Application for permission (any reason)</t>
  </si>
  <si>
    <t>Individual - Annual licence fee</t>
  </si>
  <si>
    <t>Company - Annual licence fee</t>
  </si>
  <si>
    <t>Extension of time to lodge annual renewal</t>
  </si>
  <si>
    <t>Exemption to appoint licenced branch manager</t>
  </si>
  <si>
    <t>Employment of  disqualified persons</t>
  </si>
  <si>
    <t>Certified copy or extract from Register</t>
  </si>
  <si>
    <t xml:space="preserve">Application for Registration </t>
  </si>
  <si>
    <t>Professional Engineers Registration (Fees) Regulations 2021</t>
  </si>
  <si>
    <t xml:space="preserve">Application for Endorsement </t>
  </si>
  <si>
    <t>Registration Fee - Practicing</t>
  </si>
  <si>
    <t>Registration Fee - Non-Practicing</t>
  </si>
  <si>
    <t>Annual Statement</t>
  </si>
  <si>
    <t xml:space="preserve">Add Area of Engineering </t>
  </si>
  <si>
    <t xml:space="preserve">Application for Registration Renewal </t>
  </si>
  <si>
    <t>Appication for Endorsement Renewal</t>
  </si>
  <si>
    <t>Renewal Registration Fee - Practicing</t>
  </si>
  <si>
    <t>Renewal Registration Fee - Non-Practicing</t>
  </si>
  <si>
    <t>Search Register and take copy</t>
  </si>
  <si>
    <t>Certified copy of extract of register</t>
  </si>
  <si>
    <t>Application for approval of assessment scheme</t>
  </si>
  <si>
    <t>Professional Engineers Registration (General) Regulations 2021</t>
  </si>
  <si>
    <t>Application for renewal of approval of assessment scheme</t>
  </si>
  <si>
    <t>Application for variation to approved assessment scheme</t>
  </si>
  <si>
    <t>Part 2: PENALTIES &amp; FINES</t>
  </si>
  <si>
    <t>Description of penalty or fine</t>
  </si>
  <si>
    <t>Fine from 1 July 2023</t>
  </si>
  <si>
    <t>Fine from 1 July 2024</t>
  </si>
  <si>
    <t>Penalty units</t>
  </si>
  <si>
    <t>Infringeable Penalty ie"On-the-spot"/Court Ordered</t>
  </si>
  <si>
    <t>Failure to notify birth</t>
  </si>
  <si>
    <t>Births, Deaths and Marriages Registration Act 1996</t>
  </si>
  <si>
    <t>Court Ordered</t>
  </si>
  <si>
    <t>Obligation to have birth registered</t>
  </si>
  <si>
    <t>Notification of deaths by doctor</t>
  </si>
  <si>
    <t>Notification by doctor to funeral director or other person</t>
  </si>
  <si>
    <t>Notification by Funeral Director</t>
  </si>
  <si>
    <t>Failure to comply with a notice</t>
  </si>
  <si>
    <t>False representation</t>
  </si>
  <si>
    <t>Unauthorised access to or interference with the Register</t>
  </si>
  <si>
    <t>Falsification of certificate etc</t>
  </si>
  <si>
    <t>Relationships Act 2008</t>
  </si>
  <si>
    <t>Notification by doctor to coroner or police officer under the Coroners Act 2008</t>
  </si>
  <si>
    <t>Failure to dispose remains within 30 days of death</t>
  </si>
  <si>
    <t>Forging Registrar signature of seal</t>
  </si>
  <si>
    <t>Requirement of holder of NDIS clearance to notify of relevant change in circumstances</t>
  </si>
  <si>
    <t>Worker Screening Act 2020 s34(1)</t>
  </si>
  <si>
    <t>Requirement of holder of WWC clearance or applicant for WWC clearance to notify of relevant change in circumstances</t>
  </si>
  <si>
    <t>Worker Screening Act 2020 s72(1)</t>
  </si>
  <si>
    <t>Failure to surrender required document</t>
  </si>
  <si>
    <t>Worker Screening Act 2020 s91(4)</t>
  </si>
  <si>
    <t>Notification of suspension or cancellation of person's registration under the Education and Training Reform Act 2006</t>
  </si>
  <si>
    <t>Worker Screening Act 2020 113(3)</t>
  </si>
  <si>
    <t>Failure to notify the Secretary of the suspension or cancellation of a teacher or early childhood teacher registration</t>
  </si>
  <si>
    <t>Worker Screening Act 2020 s113(2)</t>
  </si>
  <si>
    <t>Notification of suspension or dismissal under the Victoria Police Act 2013</t>
  </si>
  <si>
    <t>Worker Screening Act 2020 s114(2)</t>
  </si>
  <si>
    <t>Failure to notify in writing of the suspension or termination of the employment of the person as a member of the Australian Federal Police within 7 days after receiving notice of the suspension or termination</t>
  </si>
  <si>
    <t>Worker Screening Act 2020 s115(2)</t>
  </si>
  <si>
    <t xml:space="preserve">Engaging in risk assessed role without NDIS clearance or interstate NDIS clearance </t>
  </si>
  <si>
    <t>2 years maximum imprisonment or 240 maximum fine or both</t>
  </si>
  <si>
    <t>Worker Screening Act 2020 s118(1)</t>
  </si>
  <si>
    <t>Engaging in child-related work without a WWC clearance</t>
  </si>
  <si>
    <t>Worker Screening Act 2020 s121(1)</t>
  </si>
  <si>
    <t>Holder of WWC exclusion applying for child-related work</t>
  </si>
  <si>
    <t>Worker Screening Act 2020 s122(1)</t>
  </si>
  <si>
    <t>A person engaging a person who does not have a WWC clearance in child-related work (Natural Person)</t>
  </si>
  <si>
    <t>Worker Screening Act 2020 s123(1)</t>
  </si>
  <si>
    <t>A person engaging a person who does not have a WWC clearance in child-related work (Body Corporate)</t>
  </si>
  <si>
    <t>An agency offering services of a person who does not have a WWC clearance (Body Corporate)</t>
  </si>
  <si>
    <t>Worker Screening Act 2020 s124(1)</t>
  </si>
  <si>
    <t>An agency offering services of a person who does not have a WWC clearance (Natural Person)</t>
  </si>
  <si>
    <t>Using volunteer clearance for paid work</t>
  </si>
  <si>
    <t>Worker Screening Act 2020 s125</t>
  </si>
  <si>
    <t>Using false or other person's WWC clearance</t>
  </si>
  <si>
    <t>Worker Screening Act 2020 s126</t>
  </si>
  <si>
    <t>Requirement to notify interim WWC exclusion or WWC exclusion</t>
  </si>
  <si>
    <t>Worker Screening Act 2020 s127</t>
  </si>
  <si>
    <t>Giving false or misleading information</t>
  </si>
  <si>
    <t>Worker Screening Act 2020 s128</t>
  </si>
  <si>
    <t>Sex offenders not to apply for clearance</t>
  </si>
  <si>
    <t>240 penalty units or imprisonment for 2 years</t>
  </si>
  <si>
    <t>Worker Screening Act 2020 s129</t>
  </si>
  <si>
    <t>Disclosing confidential information</t>
  </si>
  <si>
    <t>Worker Screening Act 2020 s130</t>
  </si>
  <si>
    <t>Failure to provide information requested by the Secretary</t>
  </si>
  <si>
    <t>Worker Screening Act 2020 s142(2)</t>
  </si>
  <si>
    <t>Requirement to notify of change of employer</t>
  </si>
  <si>
    <t>Worker Screening Act 2020 s73(2)</t>
  </si>
  <si>
    <t>Failure to surrender WWC clearance document when given another WWC clearance</t>
  </si>
  <si>
    <t>Worker Screening Act 2020 s93(3)</t>
  </si>
  <si>
    <t>Failure by applicant to notify of a change of personal particulars</t>
  </si>
  <si>
    <t>Worker Screening Regulations 2021, reg 12(1)</t>
  </si>
  <si>
    <t>Failure by clearance holder to notify of a change of personal particulars</t>
  </si>
  <si>
    <t>Worker Screening Regulations 2021, reg 12(2)</t>
  </si>
  <si>
    <t>Motor car traders to be licensed</t>
  </si>
  <si>
    <t>Motor Car Traders Act 1986</t>
  </si>
  <si>
    <t>Notice of changes to details in application for licence</t>
  </si>
  <si>
    <t>A licensee must comply with the conditions or restrictions of a licence</t>
  </si>
  <si>
    <t>On-the-spot</t>
  </si>
  <si>
    <t>Fail to produce licence for endorsement</t>
  </si>
  <si>
    <t>Authority to sell motor cars at public auction</t>
  </si>
  <si>
    <t>Failure to give notice of certain changes</t>
  </si>
  <si>
    <t>Failure to display or produce MCT Licence</t>
  </si>
  <si>
    <t>Failure to return surrendered Lic within14 days</t>
  </si>
  <si>
    <t>Fail to return suspended or cancelled  Lic before due date</t>
  </si>
  <si>
    <t>Failure to display prescribed sign, record p.matters</t>
  </si>
  <si>
    <t>Dealing book in prescribed form to be kept</t>
  </si>
  <si>
    <t xml:space="preserve">Failure to record dealing book prescribed matters </t>
  </si>
  <si>
    <t>False entry in dealing book</t>
  </si>
  <si>
    <t>Employ prohibited employee</t>
  </si>
  <si>
    <t>Consignment selling prohibited</t>
  </si>
  <si>
    <t xml:space="preserve">Dealing with underage persons </t>
  </si>
  <si>
    <t>Odometer tampering (individual)</t>
  </si>
  <si>
    <t>240 penalty units or imprisonment for 2 years or both</t>
  </si>
  <si>
    <t>Odometer tampering (body corporate)</t>
  </si>
  <si>
    <t>Falsely represent the accuracy of odometer (individual)</t>
  </si>
  <si>
    <t>Falsely represent the accuracy of odometer (body corporate)</t>
  </si>
  <si>
    <t xml:space="preserve">Failure to supply purchaser used/c sale agreement </t>
  </si>
  <si>
    <t>Sale new/c non compliant w/ prescribed particulars</t>
  </si>
  <si>
    <t xml:space="preserve">Fail to supply new/c purchaser Agmt at time of sale  </t>
  </si>
  <si>
    <t xml:space="preserve">Fail to supply purchaser w/roadworthy certificate </t>
  </si>
  <si>
    <t>Trader can't add Agmt clause to terminate w/cause</t>
  </si>
  <si>
    <t>Fail to cancel security interest</t>
  </si>
  <si>
    <t>100 penalty units  or imprisonment for 12 months</t>
  </si>
  <si>
    <t>Offence to aid or abet an unlicensed trader</t>
  </si>
  <si>
    <t>Dummy Bidding (individual)</t>
  </si>
  <si>
    <t>Dummy Bidding (body corporate)</t>
  </si>
  <si>
    <t>Offence by auctioneer relating to dummy bidding</t>
  </si>
  <si>
    <t>Offence to procure dummy bidding (individual)</t>
  </si>
  <si>
    <t>Offence to procure dummy bidding (body corporate)</t>
  </si>
  <si>
    <t>Failure to display prescribed form on a motor car</t>
  </si>
  <si>
    <t xml:space="preserve">Failure to retain purchasers signed prescribed form  </t>
  </si>
  <si>
    <t>Motor car trader to supervise servants and agents</t>
  </si>
  <si>
    <t>Motor Car Traders Regulations 2018</t>
  </si>
  <si>
    <t>Motor car trader advertisement or statement must include letters LMCT  followed by licence number</t>
  </si>
  <si>
    <t>Motor car trader advertising used car must include single price, registration number or vehicle identiifcation number</t>
  </si>
  <si>
    <t>Failure to return deposit given before test must be refunded or returned</t>
  </si>
  <si>
    <t xml:space="preserve">Terms relating to certain matters to be in sale agreement </t>
  </si>
  <si>
    <t xml:space="preserve">Motor car trader must ensure text in agreement is printed,typed or written in a clear and legible manner </t>
  </si>
  <si>
    <t xml:space="preserve">Carry on business as a secondhand without being registered </t>
  </si>
  <si>
    <t>Second-Hand Dealers and Pawnbrokers Act 1989</t>
  </si>
  <si>
    <t>Fail to notify of change in details of application</t>
  </si>
  <si>
    <t>Fail to notify of change in details for endorsement application</t>
  </si>
  <si>
    <t>Not comply with conditions on registration</t>
  </si>
  <si>
    <t>Not comply with conditions on permission</t>
  </si>
  <si>
    <t>Return of certificate of registration within 7 days</t>
  </si>
  <si>
    <t>Return of cert. of registration within 14 days of surrender</t>
  </si>
  <si>
    <t>Notification of changes within 7 days</t>
  </si>
  <si>
    <t>Do not display current registration certificate</t>
  </si>
  <si>
    <t>Not identifying persons selling or pawning goods</t>
  </si>
  <si>
    <t>Payment or sale of scrap metal not in accordance with Act</t>
  </si>
  <si>
    <t>Prohibition on buying, disposing unidentified motor vehicle</t>
  </si>
  <si>
    <t>Failure to keep records of pawnbroker transactions</t>
  </si>
  <si>
    <t>Failure to keep goods for 7 days</t>
  </si>
  <si>
    <t>Failure to keep records of place of storage of pawned goods</t>
  </si>
  <si>
    <t>Failure to display statutory notice of charges</t>
  </si>
  <si>
    <t>Failure to provide pawn ticket</t>
  </si>
  <si>
    <t>Failure to notify of residual equity</t>
  </si>
  <si>
    <t>Failure to display sign advising people to report stolen goods</t>
  </si>
  <si>
    <t xml:space="preserve">Failure to display sign </t>
  </si>
  <si>
    <t>Pawnbroker must fix period of the loan</t>
  </si>
  <si>
    <t>No identifying number or marker on second hand goods</t>
  </si>
  <si>
    <t>Second-Hand Dealers and Pawnbrokers (general,exemption &amp; record keeping ) Regulations 2018</t>
  </si>
  <si>
    <t>Charge fee to issue a pawn ticket</t>
  </si>
  <si>
    <t xml:space="preserve">Failure to issue a duplicate pawn ticket </t>
  </si>
  <si>
    <t>Failure to fix period of loan</t>
  </si>
  <si>
    <t>Failure to obtain reasonable price for unredeemed goods</t>
  </si>
  <si>
    <t>Purchasing goods not redeemed</t>
  </si>
  <si>
    <t xml:space="preserve">Unlicensed estate agent to be licensed </t>
  </si>
  <si>
    <t>500 penalty units or imprisonment for 12 months</t>
  </si>
  <si>
    <t>Estate Agents Act 1980</t>
  </si>
  <si>
    <t>A person must not act as an agent's representative unless she or he is eligible to be employed as an agent's representative.</t>
  </si>
  <si>
    <t xml:space="preserve">Offence to aid unqualified person to be an agent's representative </t>
  </si>
  <si>
    <t>Employ an agent's representative who is an ineligble person on the register</t>
  </si>
  <si>
    <t>A licensee must comply with the conditions or restrictions on a licence</t>
  </si>
  <si>
    <t>Person who causes or permits or aids or abets any person who is not a licensed estate agent to any person who is not a licensed estate agent to carry on business</t>
  </si>
  <si>
    <t>Suspended licence must be returned to the Authority within the period specified</t>
  </si>
  <si>
    <t>Person to whom permission has been given must comply with conditions imposed</t>
  </si>
  <si>
    <t>Offence to pretend to be a licensed estate agent</t>
  </si>
  <si>
    <t xml:space="preserve">Statement of information required </t>
  </si>
  <si>
    <t>Seller must be given estimated selling price</t>
  </si>
  <si>
    <t>Estimated selling price must be reasonable</t>
  </si>
  <si>
    <t>Revision of estimated selling price</t>
  </si>
  <si>
    <t xml:space="preserve">Statement of information must be provided </t>
  </si>
  <si>
    <t>False representation by agent to seller or prospective seller</t>
  </si>
  <si>
    <t>False representation by agent to prospective buyer</t>
  </si>
  <si>
    <t>Rebates must be factored into costs of expenses</t>
  </si>
  <si>
    <t>Restriction on agent purchasing property and obtaining beneficial interest</t>
  </si>
  <si>
    <t>240 penalty units or imprisonment for 2 years, or both</t>
  </si>
  <si>
    <t xml:space="preserve">Notification of opening a trust account within 14 days </t>
  </si>
  <si>
    <t xml:space="preserve">Notification of closing a trust account within 14 days </t>
  </si>
  <si>
    <t>Fail to undertake an annual audit of trust accounts within 3 months of year end</t>
  </si>
  <si>
    <t>Agent must not engage an auditor if they are unqualified</t>
  </si>
  <si>
    <t>Fail to make available accounts and other documents for inspection and audit</t>
  </si>
  <si>
    <t>False particulars in application</t>
  </si>
  <si>
    <t>Offence to destroy documents required by the Act</t>
  </si>
  <si>
    <t>Must lodge audit report with Director within 10 busness days</t>
  </si>
  <si>
    <t>Deficiency in trust account(corporation)</t>
  </si>
  <si>
    <t>Deficiency in trust account (individual)</t>
  </si>
  <si>
    <t>100 penalty units or imprisonment for up to 24 months</t>
  </si>
  <si>
    <t>Notification of ineligibility</t>
  </si>
  <si>
    <t>Estate Agents (General, Accounts and Audit) Regulations 2018</t>
  </si>
  <si>
    <t>Estate agent's notification of trust account deficiency</t>
  </si>
  <si>
    <t>Keep  a register of trust receipts</t>
  </si>
  <si>
    <t>Keep a register of trust cheques</t>
  </si>
  <si>
    <t>Keep a record of trust money payments by electronic funds transfer</t>
  </si>
  <si>
    <t>Keep a trust account cash receipts journal</t>
  </si>
  <si>
    <t>Keep a trust account cash payments journal</t>
  </si>
  <si>
    <t xml:space="preserve">Must record transactions in the trust ledger accounts </t>
  </si>
  <si>
    <t>Complete trust account reconciliation statements</t>
  </si>
  <si>
    <t xml:space="preserve">Keep a register of securities </t>
  </si>
  <si>
    <t>Fail to provide information to vendors of premises in retirement villages</t>
  </si>
  <si>
    <t>Estate Agents (Retirement Villages) Regulations 2016</t>
  </si>
  <si>
    <t>Advertisements must include specified information for sale of premises in retirement villages</t>
  </si>
  <si>
    <t>Person who is not a licensee carrying on a conveyancing business</t>
  </si>
  <si>
    <t>Conveyancers Act 2006</t>
  </si>
  <si>
    <t>Causing, permitting, aiding or abetting another to engage in unlicensed conveyancing</t>
  </si>
  <si>
    <t>Person pretending to be licensee or authorised person</t>
  </si>
  <si>
    <t>Failing to notify of change to information in application</t>
  </si>
  <si>
    <t>Licensee not complying  with requirement of the Authority</t>
  </si>
  <si>
    <t>Licensee not complying with conditions of licence</t>
  </si>
  <si>
    <t>Fail to notify Authority of change in details of licence or annual statement</t>
  </si>
  <si>
    <t>Licensee must disclosure details of insurance to clients</t>
  </si>
  <si>
    <t xml:space="preserve">Licensee ceases to hold insurance and continues trading </t>
  </si>
  <si>
    <t>A licensee must, in accordance with this section, disclose to a client the costs of the conveyancing service</t>
  </si>
  <si>
    <t>licensee must disclose to the client any actual or potential conflict of interest</t>
  </si>
  <si>
    <t>Licensee not to act as conveyancer and estate agent</t>
  </si>
  <si>
    <t>Required to maintenance of general trust account in accordance with regs</t>
  </si>
  <si>
    <t xml:space="preserve">Licensee must notify the Director of the opening of a trust account </t>
  </si>
  <si>
    <t xml:space="preserve">Licensee must notify the Director of the closure of a trust account </t>
  </si>
  <si>
    <t>Licensee must display information and licence at place of business</t>
  </si>
  <si>
    <t>Licensee must on request produce the licensee's licence</t>
  </si>
  <si>
    <t>Certain trust money must be deposited in general trust account</t>
  </si>
  <si>
    <t>Licensee must account for trust money as required by legislation</t>
  </si>
  <si>
    <t>Licensee must withdraw funds from general trust account by cheque or electronic funds transfer</t>
  </si>
  <si>
    <t>Trust money received in the form of cash must be deposited in general trust account</t>
  </si>
  <si>
    <t>Deficiency in trust account</t>
  </si>
  <si>
    <t>1800 penalty units or imprisonment for 15 years, or both</t>
  </si>
  <si>
    <t xml:space="preserve">Licensee to report irregularities in trust accounts or trust ledger accounts </t>
  </si>
  <si>
    <t>Licensee must keep trust records in permanent form</t>
  </si>
  <si>
    <t>Licensee have annual audit of trust records</t>
  </si>
  <si>
    <t>Within 10 business days the licensee must lodge a copy of the audit report</t>
  </si>
  <si>
    <t>An ADI must report deficiency in a trust account to the Director</t>
  </si>
  <si>
    <t>Offence to hinder or obstruct statutory manager or receiver</t>
  </si>
  <si>
    <t>Soliciting through false or misleading advertisements or communications (individual)</t>
  </si>
  <si>
    <t>Conveyancers (Professional  Conduct) Regulations 2018</t>
  </si>
  <si>
    <t>Soliciting through false or misleading advertisements or communications (body corporate)</t>
  </si>
  <si>
    <t>Not complying with undertaking (individual)</t>
  </si>
  <si>
    <t>Not complying with undertaking (body corporate)</t>
  </si>
  <si>
    <t>Termination of licensee's services (individual)</t>
  </si>
  <si>
    <t>Termination of licensee's services (body corporate)</t>
  </si>
  <si>
    <t>Licensee not independent when advising on loan or security documents (individual)</t>
  </si>
  <si>
    <t>Licensee not independent when advising on loan or security documents (body corporate)</t>
  </si>
  <si>
    <t>Name not appear on business documents</t>
  </si>
  <si>
    <t>Associations Incorporation Reform Act 2012</t>
  </si>
  <si>
    <t>Failure to display registration number onbusiness documents</t>
  </si>
  <si>
    <t xml:space="preserve">Failure to have registered address  </t>
  </si>
  <si>
    <t xml:space="preserve"> Failure to notify Registrar of change of registered address</t>
  </si>
  <si>
    <t>Incorporated association not to secure pecuniary profit for members</t>
  </si>
  <si>
    <t>Failure to notify Registrar within 14 days of appointment as secretary</t>
  </si>
  <si>
    <t>Failure to keep financial records</t>
  </si>
  <si>
    <t>Failure to prepare financial statements</t>
  </si>
  <si>
    <t>Failure to have its financial statements reviewed before being submitted to the annual general meeting</t>
  </si>
  <si>
    <t>Fail to lodge financial statements with Registrar</t>
  </si>
  <si>
    <t>Failure to retain financial statements for 7 years after annual general meeting</t>
  </si>
  <si>
    <t>Failure to notify Registrar of registration or incorporation as a prescribed body corporate</t>
  </si>
  <si>
    <t>Refusal or failure to comply with requirement of Registrar</t>
  </si>
  <si>
    <t>Person not to require a lot owner to give a power of attorney or proxy</t>
  </si>
  <si>
    <t>Owners Corporations Act 2006</t>
  </si>
  <si>
    <t>Manager to return records upon termination</t>
  </si>
  <si>
    <t>Offence to act as manager without being registered</t>
  </si>
  <si>
    <t>Excess fee for owner corporation certificate</t>
  </si>
  <si>
    <t>Offence to provide false or misleading information</t>
  </si>
  <si>
    <t xml:space="preserve">Failure to notify of change in details given in application or annual statement change </t>
  </si>
  <si>
    <t>Rooming house operators to be licensed - person</t>
  </si>
  <si>
    <t>Rooming House Operators Act 2016</t>
  </si>
  <si>
    <t>Rooming house operators to be licensed - body corporate</t>
  </si>
  <si>
    <t>Person  falsely representing to be a licensee - person</t>
  </si>
  <si>
    <t>Person  falsely representing to be a licensee - body corporate</t>
  </si>
  <si>
    <t>False or misleading information- application or renewal of licence - person</t>
  </si>
  <si>
    <t>False or misleading information- application or renewal of licence - body corporate</t>
  </si>
  <si>
    <t>Ceasing to be fit and proper — notification by licensee (person)</t>
  </si>
  <si>
    <t>Ceasing to be fit and proper — notification by licensee (body corporate)</t>
  </si>
  <si>
    <t>Changes to officers or managers—notification by licensee (person)</t>
  </si>
  <si>
    <t>Changes to officers or managers—notification by licensee (body corporate)</t>
  </si>
  <si>
    <t>Offence to allow certain persons to continue to be officers or managers (body corporate)</t>
  </si>
  <si>
    <t>Offence to allow certain persons to continue to be officers or managers (person)</t>
  </si>
  <si>
    <t>Offence to operate rooming house after failure to notify details of manager (person)</t>
  </si>
  <si>
    <t>Offence to operate rooming house after failure to notify details of manager (body corporate)</t>
  </si>
  <si>
    <t xml:space="preserve">Failure to return licence after cancellation by VCAT (person) </t>
  </si>
  <si>
    <t xml:space="preserve">Failure to return licence after cancellation by VCAT (body corporate) </t>
  </si>
  <si>
    <t>Fail to displaying licence at rooming house</t>
  </si>
  <si>
    <t>Failure to notify of Change in details of application for licence or renewal of licence (person)</t>
  </si>
  <si>
    <t>Failure to notify of Change in details of application for licence or renewal of licence (body corporate)</t>
  </si>
  <si>
    <t>Documents to be available for inspection</t>
  </si>
  <si>
    <t>Failure to assist inspector during entry</t>
  </si>
  <si>
    <t>Offence to give false or misleading information to inspector</t>
  </si>
  <si>
    <t xml:space="preserve">A warehouseman must not fail to pay moneys as required by section 10 </t>
  </si>
  <si>
    <t xml:space="preserve">Warehousemen's Liens Act 1958 </t>
  </si>
  <si>
    <t>Fail to produce a certificate of registration</t>
  </si>
  <si>
    <t>Professional Engineers Registration Act 2019 S17</t>
  </si>
  <si>
    <t xml:space="preserve">Fail to notify the Business Licensing Authority of any material change to the information provided to the Business Licensing Authority </t>
  </si>
  <si>
    <t>Professional Engineers Registration Act 2019 S24</t>
  </si>
  <si>
    <t xml:space="preserve">Fail to return the certificate of registration to the Business Licensing Authority </t>
  </si>
  <si>
    <t>Professional Engineers Registration Act 2019 S25</t>
  </si>
  <si>
    <t>Provide professional engineering services in a particular area of engineering without being registered</t>
  </si>
  <si>
    <t>Professional Engineers Registration Act 2019 S67</t>
  </si>
  <si>
    <t>Hold out to be registered or endorsed without registration</t>
  </si>
  <si>
    <t>Professional Engineers Registration Act 2019 68</t>
  </si>
  <si>
    <t xml:space="preserve">Provide false or misleading in a material </t>
  </si>
  <si>
    <t>$11,539
BC $57,693</t>
  </si>
  <si>
    <t>60 Natural Person, 300 Body Corporate</t>
  </si>
  <si>
    <t>Professional Engineers Registration Act 2019 S69</t>
  </si>
  <si>
    <t xml:space="preserve">An inspector must produce the inspector's identity </t>
  </si>
  <si>
    <t>Professional Engineers Registration Act 2019 S70</t>
  </si>
  <si>
    <t>Refuse or fail to comply with Inspector - entry without consent or warrant</t>
  </si>
  <si>
    <t>$28,847
BC $144,233</t>
  </si>
  <si>
    <t>150 Natural Person, 750 Body Corporate</t>
  </si>
  <si>
    <t>Professional Engineers Registration Act 2019 S80</t>
  </si>
  <si>
    <t>Fail to assist inspector during entry</t>
  </si>
  <si>
    <t>Professional Engineers Registration Act 2019 S92</t>
  </si>
  <si>
    <t>Refusal or failure to comply with requirement of inspector</t>
  </si>
  <si>
    <t>Professional Engineers Registration Act 2019 S94</t>
  </si>
  <si>
    <t>Obstructing Council or staff in performance of any task under any Act, regulation or local law</t>
  </si>
  <si>
    <t>Local Government Act 2020, s.318</t>
  </si>
  <si>
    <t>Court ordered</t>
  </si>
  <si>
    <t>Except as provided in s. 196, a person must not disclose a restricted matter specified in a confidentiality notice while the notice is in effect</t>
  </si>
  <si>
    <t>120 penalty units or imprisonment for 12 months or both</t>
  </si>
  <si>
    <t>Local Government Act 2020, s.196(1)</t>
  </si>
  <si>
    <t>A person who discloses information in a confidentiality notice as permitted by s.196(2) must provide the person to whom the information is disclosed with a copy of the confidentiality notice or any order extending the confidentiality notice unless they have a reasonable excuse for not doing so</t>
  </si>
  <si>
    <t>Local Government Act 2020, s.196(8)</t>
  </si>
  <si>
    <t>If a person receives a new condfidentiality notice,  a notice cancelling or order extending the confidentiality notice, the person must as soon as reasonably practicable provice a copy of the new notice or order  to each person to whom a permitted disclosure has been made under s.196(2), unless the person has a reasonable excuse for not doing so</t>
  </si>
  <si>
    <t>Local Government Act 2020, s.196(9)</t>
  </si>
  <si>
    <t>A person must not, without a reasonable excuse, refuse or fail to comply with a requirement of the Chief Municipal Inspector, to the extent to which that person is able to comply</t>
  </si>
  <si>
    <t>60 penalty units or imprisonment for 3 months or both</t>
  </si>
  <si>
    <t>Local Government Act 2020, s.198(1)</t>
  </si>
  <si>
    <t>A person must not give information which the person knows is false or misleading to the Chief Municipal Inspector</t>
  </si>
  <si>
    <t>Local Government Act 2020, s.198(2)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</si>
</sst>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20" x14ac:knownFonts="1"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color indexed="10"/>
      <name val="Times New Roman"/>
      <family val="1"/>
    </font>
    <font>
      <sz val="12"/>
      <name val="Times New Roman"/>
      <family val="1"/>
    </font>
    <font>
      <b/>
      <sz val="8"/>
      <color indexed="10"/>
      <name val="Times New Roman"/>
      <family val="1"/>
    </font>
    <font>
      <strike/>
      <sz val="8"/>
      <name val="Times New Roman"/>
      <family val="1"/>
    </font>
    <font>
      <sz val="10"/>
      <name val="Arial"/>
      <family val="2"/>
    </font>
    <font>
      <b/>
      <sz val="12"/>
      <color rgb="FFC00000"/>
      <name val="Times New Roman"/>
      <family val="1"/>
    </font>
    <font>
      <b/>
      <sz val="10"/>
      <color rgb="FF008000"/>
      <name val="Times New Roman"/>
      <family val="1"/>
    </font>
    <font>
      <sz val="8"/>
      <color theme="1"/>
      <name val="Times New Roman"/>
      <family val="1"/>
    </font>
    <font>
      <b/>
      <sz val="10"/>
      <color rgb="FFC00000"/>
      <name val="Times New Roman"/>
      <family val="1"/>
    </font>
    <font>
      <sz val="8"/>
      <color rgb="FFC00000"/>
      <name val="Times New Roman"/>
      <family val="1"/>
    </font>
    <font>
      <sz val="10"/>
      <color rgb="FF000000"/>
      <name val="Verdan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top" wrapText="1"/>
    </xf>
    <xf numFmtId="44" fontId="8" fillId="0" borderId="0" xfId="1" applyFont="1" applyFill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10" fontId="5" fillId="0" borderId="0" xfId="1" applyNumberFormat="1" applyFont="1" applyFill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vertical="top" wrapText="1"/>
    </xf>
    <xf numFmtId="7" fontId="2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44" fontId="3" fillId="0" borderId="0" xfId="1" applyFont="1" applyFill="1" applyBorder="1" applyAlignment="1">
      <alignment horizontal="center" wrapText="1"/>
    </xf>
    <xf numFmtId="7" fontId="8" fillId="0" borderId="0" xfId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13" fillId="0" borderId="11" xfId="3" applyFill="1" applyAlignment="1">
      <alignment vertical="top" wrapText="1"/>
    </xf>
    <xf numFmtId="0" fontId="14" fillId="0" borderId="12" xfId="4" applyFill="1" applyAlignment="1">
      <alignment vertical="top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44" fontId="16" fillId="0" borderId="6" xfId="1" applyFont="1" applyFill="1" applyBorder="1" applyAlignment="1">
      <alignment horizontal="center" wrapText="1"/>
    </xf>
    <xf numFmtId="0" fontId="13" fillId="0" borderId="0" xfId="3" applyFill="1" applyBorder="1" applyAlignment="1">
      <alignment vertical="top" wrapText="1"/>
    </xf>
    <xf numFmtId="0" fontId="14" fillId="0" borderId="0" xfId="4" applyFill="1" applyBorder="1" applyAlignment="1">
      <alignment vertical="top" wrapText="1"/>
    </xf>
    <xf numFmtId="44" fontId="16" fillId="0" borderId="2" xfId="1" applyFont="1" applyFill="1" applyBorder="1" applyAlignment="1">
      <alignment horizontal="center" wrapText="1"/>
    </xf>
    <xf numFmtId="7" fontId="17" fillId="0" borderId="2" xfId="1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44" fontId="3" fillId="0" borderId="0" xfId="0" applyNumberFormat="1" applyFont="1" applyAlignment="1">
      <alignment horizontal="center" vertical="top" wrapText="1"/>
    </xf>
    <xf numFmtId="7" fontId="3" fillId="0" borderId="0" xfId="0" applyNumberFormat="1" applyFont="1" applyAlignment="1">
      <alignment horizontal="left" wrapText="1"/>
    </xf>
    <xf numFmtId="44" fontId="3" fillId="0" borderId="0" xfId="0" applyNumberFormat="1" applyFont="1" applyAlignment="1">
      <alignment vertical="top" wrapText="1"/>
    </xf>
    <xf numFmtId="7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0" fontId="0" fillId="2" borderId="0" xfId="0" applyFill="1"/>
    <xf numFmtId="0" fontId="11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5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15" fillId="0" borderId="8" xfId="0" applyFont="1" applyBorder="1" applyAlignment="1">
      <alignment wrapText="1"/>
    </xf>
    <xf numFmtId="0" fontId="3" fillId="0" borderId="10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6" fillId="0" borderId="3" xfId="0" applyFont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8" fillId="0" borderId="0" xfId="0" applyFont="1"/>
    <xf numFmtId="0" fontId="4" fillId="0" borderId="9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44" fontId="10" fillId="0" borderId="0" xfId="1" applyFont="1" applyFill="1" applyAlignment="1">
      <alignment horizontal="left" vertical="top" wrapText="1"/>
    </xf>
    <xf numFmtId="7" fontId="17" fillId="0" borderId="13" xfId="1" applyNumberFormat="1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wrapText="1"/>
    </xf>
  </cellXfs>
  <cellStyles count="7">
    <cellStyle name="Currency" xfId="1" builtinId="4"/>
    <cellStyle name="Currency 2" xfId="2" xr:uid="{00000000-0005-0000-0000-000001000000}"/>
    <cellStyle name="Currency 2 2" xfId="6" xr:uid="{41974EAA-16AA-4419-B8BE-1AD6A1EE8CB3}"/>
    <cellStyle name="Currency 3" xfId="5" xr:uid="{E53D3995-8A75-4C5C-9BE7-7F2F85790A2E}"/>
    <cellStyle name="Heading 1" xfId="3" builtinId="16" customBuiltin="1"/>
    <cellStyle name="Heading 2" xfId="4" builtinId="17" customBuiltin="1"/>
    <cellStyle name="Normal" xfId="0" builtinId="0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solid">
          <fgColor indexed="64"/>
          <bgColor rgb="FFFFC00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AA4A5-6FB9-4B7E-9AF8-1D40AD477A6D}" name="Table22" displayName="Table22" ref="A12:E24" totalsRowShown="0" headerRowDxfId="59" dataDxfId="57" headerRowBorderDxfId="58" tableBorderDxfId="56" totalsRowBorderDxfId="55">
  <tableColumns count="5">
    <tableColumn id="1" xr3:uid="{B4BDB458-5054-426D-9ACC-00CBEEFF5600}" name="Description of fee or charge" dataDxfId="54"/>
    <tableColumn id="3" xr3:uid="{FD8F2330-16F3-420C-AE56-62376A321EC9}" name="Fee from 1 July 2023" dataDxfId="53" dataCellStyle="Currency">
      <calculatedColumnFormula>ROUND(+($B$4)*D13,1)</calculatedColumnFormula>
    </tableColumn>
    <tableColumn id="7" xr3:uid="{E5482582-9757-402D-933C-D11E085733B9}" name="Fee from 1 July 2024" dataDxfId="52" dataCellStyle="Currency">
      <calculatedColumnFormula>ROUND(+($B$6)*D13,1)</calculatedColumnFormula>
    </tableColumn>
    <tableColumn id="4" xr3:uid="{57E7E2B1-9E24-402D-B858-09679C43163D}" name="Fee units" dataDxfId="51"/>
    <tableColumn id="5" xr3:uid="{781CAB02-C2B0-4967-9CA7-4749CAE4F084}" name="Relevant Act or Regulation" dataDxfId="5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41D83D8-3BE3-4C7C-925D-AA8FFDD0669A}" name="Table44" displayName="Table44" ref="A27:E31" totalsRowShown="0" headerRowDxfId="49" dataDxfId="47" headerRowBorderDxfId="48" tableBorderDxfId="46" totalsRowBorderDxfId="45">
  <tableColumns count="5">
    <tableColumn id="1" xr3:uid="{66F4FE79-B879-42A5-9D3C-141E743DB3B5}" name="Description of fee or charge" dataDxfId="44"/>
    <tableColumn id="3" xr3:uid="{6B5FD00D-37C0-498A-8410-6E363ABBE233}" name="Fee from 1 July 2023" dataDxfId="43" dataCellStyle="Currency">
      <calculatedColumnFormula>ROUND(D28*$B$4,1)</calculatedColumnFormula>
    </tableColumn>
    <tableColumn id="6" xr3:uid="{A8950B84-BBB8-45A7-AC62-C31E6E415482}" name="Fee from 1 July 2024" dataDxfId="42" dataCellStyle="Currency">
      <calculatedColumnFormula>ROUND(D28*$B$6,1)</calculatedColumnFormula>
    </tableColumn>
    <tableColumn id="4" xr3:uid="{EA826843-A7FE-40BD-96B6-0C10A631443B}" name="Fee units" dataDxfId="41"/>
    <tableColumn id="5" xr3:uid="{4F04AEBB-B63E-4AF1-9B5A-7FBAF534EA07}" name="Relevant Act or Regulation" dataDxfId="4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DA6C31E-2EF8-4ED9-B29F-DA0F71A4AB7D}" name="Table57" displayName="Table57" ref="A34:E208" totalsRowShown="0" headerRowDxfId="39" dataDxfId="37" headerRowBorderDxfId="38" tableBorderDxfId="36" totalsRowBorderDxfId="35">
  <tableColumns count="5">
    <tableColumn id="1" xr3:uid="{87F4BD08-01CA-424F-92AC-3829B92B08C5}" name="Description of fee or charge" dataDxfId="34"/>
    <tableColumn id="3" xr3:uid="{02CEE2BA-67CC-4302-BEB1-DE39FBB6CA2B}" name="Fee from 1 July 2023" dataDxfId="33" dataCellStyle="Currency">
      <calculatedColumnFormula>ROUND(D35*$B$4,1)</calculatedColumnFormula>
    </tableColumn>
    <tableColumn id="6" xr3:uid="{0F1C1AE2-F93B-4731-B807-57FF32FD1AA3}" name="Fee from 1 July 2024" dataDxfId="32" dataCellStyle="Currency"/>
    <tableColumn id="4" xr3:uid="{6EF38670-7F1C-4723-AAA2-1E240A3ADDC7}" name="Fee units" dataDxfId="31"/>
    <tableColumn id="5" xr3:uid="{3E6CC30E-B625-4B29-8A34-24E2C55C29B1}" name="Relevant Act or Regulation" dataDxfId="3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8868437-1BB5-44FD-A7D3-1E2B719E2040}" name="Table118" displayName="Table118" ref="A213:E229" totalsRowShown="0" headerRowDxfId="29" dataDxfId="27" headerRowBorderDxfId="28" tableBorderDxfId="26" totalsRowBorderDxfId="25">
  <tableColumns count="5">
    <tableColumn id="1" xr3:uid="{82B53F5A-270B-437C-8DDB-7119ADDAF344}" name="Description of penalty or fine" dataDxfId="24"/>
    <tableColumn id="3" xr3:uid="{107D00DA-CD3C-4641-B5CD-E4221ED15C84}" name="Fine from 1 July 2023" dataDxfId="23" dataCellStyle="Currency">
      <calculatedColumnFormula>ROUND(D214*$B$5,0)</calculatedColumnFormula>
    </tableColumn>
    <tableColumn id="6" xr3:uid="{28AE36CD-5150-4480-A1F2-FB0B68C2016F}" name="Fine from 1 July 2024" dataDxfId="22" dataCellStyle="Currency">
      <calculatedColumnFormula>ROUND(D214*$B$7,0)</calculatedColumnFormula>
    </tableColumn>
    <tableColumn id="4" xr3:uid="{05415175-3583-487E-8A5F-38754057D451}" name="Penalty units" dataDxfId="21"/>
    <tableColumn id="5" xr3:uid="{B3673249-E167-4972-870D-88F859F59085}" name="Relevant Act or Regulation" dataDxfId="2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4E22C6D-0BA1-49FC-B99B-099984F10B79}" name="Table139" displayName="Table139" ref="A232:E257" totalsRowShown="0" headerRowDxfId="19" dataDxfId="17" headerRowBorderDxfId="18" tableBorderDxfId="16" totalsRowBorderDxfId="15">
  <tableColumns count="5">
    <tableColumn id="1" xr3:uid="{4CC4B13F-5EF3-456C-A43E-BA304D65971E}" name="Description of penalty or fine" dataDxfId="14"/>
    <tableColumn id="3" xr3:uid="{B51D8217-99F5-4FE7-8678-857F77251CC2}" name="Fine from 1 July 2023" dataDxfId="13" dataCellStyle="Currency">
      <calculatedColumnFormula>ROUND(D233*$B$5,0)</calculatedColumnFormula>
    </tableColumn>
    <tableColumn id="6" xr3:uid="{D1F2A394-CFD1-4DF1-B6E9-29EC9721FDF1}" name="Fine from 1 July 2024" dataDxfId="12" dataCellStyle="Currency">
      <calculatedColumnFormula>ROUND(D233*$B$7,0)</calculatedColumnFormula>
    </tableColumn>
    <tableColumn id="4" xr3:uid="{F2A63A5D-DC49-4167-BE4A-EEEC64C1AD85}" name="Penalty units" dataDxfId="11"/>
    <tableColumn id="5" xr3:uid="{8AB50F56-CD88-455D-826A-D814832EC640}" name="Relevant Act or Regulation" dataDxfId="10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937F1FC-BB25-4E18-8E18-4BA80FDBB98C}" name="Table1410" displayName="Table1410" ref="A260:E430" totalsRowShown="0" headerRowDxfId="9" dataDxfId="7" headerRowBorderDxfId="8" tableBorderDxfId="6" totalsRowBorderDxfId="5">
  <tableColumns count="5">
    <tableColumn id="1" xr3:uid="{1B58C542-C8AF-46E4-B744-12955161CE7B}" name="Description of penalty or fine" dataDxfId="4"/>
    <tableColumn id="3" xr3:uid="{399BEDF2-DC9F-4C77-9612-081A95CF0398}" name="Fine from 1 July 2023" dataDxfId="3" dataCellStyle="Currency">
      <calculatedColumnFormula>ROUND(D261*$B$5,0)</calculatedColumnFormula>
    </tableColumn>
    <tableColumn id="6" xr3:uid="{0F3466FB-89D7-4D07-B055-1EEB17716BC3}" name="Fine from 1 July 2024" dataDxfId="2" dataCellStyle="Currency"/>
    <tableColumn id="4" xr3:uid="{62416787-2F8A-4170-9898-867E8C4722F8}" name="Penalty units" dataDxfId="1"/>
    <tableColumn id="5" xr3:uid="{3675B961-553A-4C38-9273-07804DD18892}" name="Relevant Act or Regula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120D-1C19-4E41-A2EB-4D1F800DCF70}">
  <sheetPr>
    <pageSetUpPr fitToPage="1"/>
  </sheetPr>
  <dimension ref="A1:AM1341"/>
  <sheetViews>
    <sheetView tabSelected="1" zoomScaleNormal="100" zoomScaleSheetLayoutView="100" workbookViewId="0">
      <pane ySplit="7" topLeftCell="A8" activePane="bottomLeft" state="frozen"/>
      <selection pane="bottomLeft" activeCell="A330" sqref="A330"/>
    </sheetView>
  </sheetViews>
  <sheetFormatPr defaultColWidth="9.08984375" defaultRowHeight="10.5" x14ac:dyDescent="0.25"/>
  <cols>
    <col min="1" max="1" width="57.453125" style="1" customWidth="1"/>
    <col min="2" max="2" width="19.90625" style="1" hidden="1" customWidth="1"/>
    <col min="3" max="3" width="26.36328125" style="2" customWidth="1"/>
    <col min="4" max="4" width="19.54296875" style="3" customWidth="1"/>
    <col min="5" max="5" width="45.54296875" style="12" customWidth="1"/>
    <col min="6" max="6" width="57.6328125" style="1" customWidth="1"/>
    <col min="7" max="7" width="14.6328125" style="10" customWidth="1"/>
    <col min="8" max="16384" width="9.08984375" style="1"/>
  </cols>
  <sheetData>
    <row r="1" spans="1:27" hidden="1" x14ac:dyDescent="0.25">
      <c r="E1" s="1"/>
    </row>
    <row r="2" spans="1:27" ht="15.5" hidden="1" x14ac:dyDescent="0.25">
      <c r="A2" s="4" t="s">
        <v>0</v>
      </c>
      <c r="B2" s="4">
        <v>15.29</v>
      </c>
      <c r="C2" s="4"/>
      <c r="D2" s="43"/>
      <c r="E2" s="45"/>
    </row>
    <row r="3" spans="1:27" ht="15.5" hidden="1" x14ac:dyDescent="0.25">
      <c r="A3" s="4" t="s">
        <v>1</v>
      </c>
      <c r="B3" s="4">
        <v>184.92</v>
      </c>
      <c r="C3" s="4"/>
      <c r="D3" s="43"/>
      <c r="E3" s="45"/>
    </row>
    <row r="4" spans="1:27" s="4" customFormat="1" ht="15.5" hidden="1" x14ac:dyDescent="0.35">
      <c r="A4" s="4" t="s">
        <v>2</v>
      </c>
      <c r="B4" s="5">
        <v>15.9</v>
      </c>
      <c r="C4" s="5"/>
      <c r="D4" s="7"/>
      <c r="G4" s="14"/>
    </row>
    <row r="5" spans="1:27" s="4" customFormat="1" ht="15.5" hidden="1" x14ac:dyDescent="0.35">
      <c r="A5" s="4" t="s">
        <v>3</v>
      </c>
      <c r="B5" s="5">
        <v>192.31</v>
      </c>
      <c r="C5" s="5"/>
      <c r="D5" s="7"/>
      <c r="G5" s="14"/>
    </row>
    <row r="6" spans="1:27" s="4" customFormat="1" ht="15.5" hidden="1" x14ac:dyDescent="0.35">
      <c r="A6" s="5" t="s">
        <v>4</v>
      </c>
      <c r="B6" s="5">
        <v>16.329999999999998</v>
      </c>
      <c r="C6" s="5"/>
      <c r="D6" s="7"/>
      <c r="G6" s="14"/>
    </row>
    <row r="7" spans="1:27" s="4" customFormat="1" ht="15.5" hidden="1" x14ac:dyDescent="0.35">
      <c r="A7" s="5" t="s">
        <v>5</v>
      </c>
      <c r="B7" s="5">
        <v>197.59</v>
      </c>
      <c r="C7" s="5"/>
      <c r="D7" s="7"/>
      <c r="G7" s="14"/>
    </row>
    <row r="8" spans="1:27" s="4" customFormat="1" ht="15.5" x14ac:dyDescent="0.35">
      <c r="A8" s="5"/>
      <c r="B8" s="5"/>
      <c r="C8" s="6"/>
      <c r="D8" s="7"/>
      <c r="G8" s="14"/>
    </row>
    <row r="9" spans="1:27" ht="15.5" thickBot="1" x14ac:dyDescent="0.3">
      <c r="A9" s="28" t="s">
        <v>6</v>
      </c>
      <c r="B9" s="8"/>
      <c r="C9" s="8"/>
      <c r="D9" s="8"/>
      <c r="E9" s="8"/>
      <c r="F9" s="8"/>
    </row>
    <row r="10" spans="1:27" ht="15.5" thickTop="1" x14ac:dyDescent="0.25">
      <c r="A10" s="5"/>
      <c r="B10" s="8"/>
      <c r="C10" s="13"/>
      <c r="D10" s="8"/>
      <c r="E10" s="8"/>
      <c r="F10" s="8"/>
    </row>
    <row r="11" spans="1:27" s="47" customFormat="1" ht="27.65" customHeight="1" thickBot="1" x14ac:dyDescent="0.3">
      <c r="A11" s="29" t="s">
        <v>7</v>
      </c>
      <c r="B11" s="8"/>
      <c r="C11" s="74"/>
      <c r="D11" s="8"/>
      <c r="E11" s="8"/>
      <c r="F11" s="73"/>
      <c r="G11" s="46"/>
    </row>
    <row r="12" spans="1:27" s="47" customFormat="1" ht="10.75" customHeight="1" thickTop="1" x14ac:dyDescent="0.3">
      <c r="A12" s="30" t="s">
        <v>8</v>
      </c>
      <c r="B12" s="34" t="s">
        <v>9</v>
      </c>
      <c r="C12" s="34" t="s">
        <v>10</v>
      </c>
      <c r="D12" s="31" t="s">
        <v>11</v>
      </c>
      <c r="E12" s="32" t="s">
        <v>12</v>
      </c>
      <c r="F12" s="25"/>
      <c r="G12" s="46"/>
    </row>
    <row r="13" spans="1:27" s="47" customFormat="1" ht="16.25" customHeight="1" x14ac:dyDescent="0.25">
      <c r="A13" s="53" t="s">
        <v>13</v>
      </c>
      <c r="B13" s="38">
        <f>ROUND(+($B$4)*D13,1)</f>
        <v>82.4</v>
      </c>
      <c r="C13" s="38">
        <f t="shared" ref="C13:C24" si="0">ROUND(+($B$6)*D13,1)</f>
        <v>84.6</v>
      </c>
      <c r="D13" s="42">
        <v>5.18</v>
      </c>
      <c r="E13" s="54" t="s">
        <v>14</v>
      </c>
      <c r="F13" s="9"/>
      <c r="G13" s="4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s="47" customFormat="1" ht="16.25" customHeight="1" x14ac:dyDescent="0.25">
      <c r="A14" s="53" t="s">
        <v>15</v>
      </c>
      <c r="B14" s="38">
        <f>ROUND(+($B$4)*D14,1)</f>
        <v>82.4</v>
      </c>
      <c r="C14" s="38">
        <f t="shared" si="0"/>
        <v>84.6</v>
      </c>
      <c r="D14" s="42">
        <v>5.18</v>
      </c>
      <c r="E14" s="54" t="s">
        <v>14</v>
      </c>
      <c r="F14" s="9"/>
      <c r="G14" s="4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s="47" customFormat="1" ht="16.25" customHeight="1" x14ac:dyDescent="0.25">
      <c r="A15" s="53" t="s">
        <v>16</v>
      </c>
      <c r="B15" s="38" t="s">
        <v>17</v>
      </c>
      <c r="C15" s="38" t="s">
        <v>17</v>
      </c>
      <c r="D15" s="42" t="s">
        <v>17</v>
      </c>
      <c r="E15" s="54" t="s">
        <v>14</v>
      </c>
      <c r="F15" s="9"/>
      <c r="G15" s="4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s="47" customFormat="1" x14ac:dyDescent="0.25">
      <c r="A16" s="55" t="s">
        <v>18</v>
      </c>
      <c r="B16" s="38">
        <f>ROUND(+($B$4)*D16,1)</f>
        <v>54.4</v>
      </c>
      <c r="C16" s="38">
        <f t="shared" si="0"/>
        <v>55.8</v>
      </c>
      <c r="D16" s="42">
        <v>3.42</v>
      </c>
      <c r="E16" s="54" t="s">
        <v>19</v>
      </c>
      <c r="F16" s="9"/>
      <c r="G16" s="4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s="47" customFormat="1" ht="31.5" x14ac:dyDescent="0.25">
      <c r="A17" s="55" t="s">
        <v>20</v>
      </c>
      <c r="B17" s="38" t="s">
        <v>17</v>
      </c>
      <c r="C17" s="38" t="s">
        <v>17</v>
      </c>
      <c r="D17" s="42" t="s">
        <v>17</v>
      </c>
      <c r="E17" s="54" t="s">
        <v>14</v>
      </c>
      <c r="F17" s="9"/>
      <c r="G17" s="4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s="47" customFormat="1" ht="16.25" customHeight="1" x14ac:dyDescent="0.25">
      <c r="A18" s="55" t="s">
        <v>21</v>
      </c>
      <c r="B18" s="38">
        <f>ROUND(+($B$4)*D18,1)</f>
        <v>244.9</v>
      </c>
      <c r="C18" s="38">
        <f t="shared" si="0"/>
        <v>251.5</v>
      </c>
      <c r="D18" s="42">
        <v>15.4</v>
      </c>
      <c r="E18" s="54" t="s">
        <v>22</v>
      </c>
      <c r="F18" s="9"/>
      <c r="G18" s="4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s="47" customFormat="1" ht="16.25" customHeight="1" x14ac:dyDescent="0.25">
      <c r="A19" s="55" t="s">
        <v>23</v>
      </c>
      <c r="B19" s="38">
        <f>ROUND(+($B$4)*D19,1)</f>
        <v>82.4</v>
      </c>
      <c r="C19" s="38">
        <f t="shared" si="0"/>
        <v>84.6</v>
      </c>
      <c r="D19" s="42">
        <v>5.18</v>
      </c>
      <c r="E19" s="54" t="s">
        <v>22</v>
      </c>
      <c r="F19" s="9"/>
      <c r="G19" s="4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s="47" customFormat="1" ht="16.25" customHeight="1" x14ac:dyDescent="0.25">
      <c r="A20" s="55" t="s">
        <v>24</v>
      </c>
      <c r="B20" s="38">
        <f>ROUND(+($B$4)*D20,1)</f>
        <v>82.4</v>
      </c>
      <c r="C20" s="38">
        <f t="shared" si="0"/>
        <v>84.6</v>
      </c>
      <c r="D20" s="42">
        <v>5.18</v>
      </c>
      <c r="E20" s="56" t="s">
        <v>22</v>
      </c>
      <c r="F20" s="9"/>
      <c r="G20" s="4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s="47" customFormat="1" ht="16.25" customHeight="1" x14ac:dyDescent="0.25">
      <c r="A21" s="55" t="s">
        <v>25</v>
      </c>
      <c r="B21" s="38" t="s">
        <v>17</v>
      </c>
      <c r="C21" s="38" t="s">
        <v>17</v>
      </c>
      <c r="D21" s="42" t="s">
        <v>17</v>
      </c>
      <c r="E21" s="56" t="s">
        <v>22</v>
      </c>
      <c r="F21" s="9"/>
      <c r="G21" s="4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s="47" customFormat="1" x14ac:dyDescent="0.25">
      <c r="A22" s="55" t="s">
        <v>26</v>
      </c>
      <c r="B22" s="38">
        <f>ROUND(+($B$4)*D22,1)</f>
        <v>54.4</v>
      </c>
      <c r="C22" s="38">
        <f t="shared" si="0"/>
        <v>55.8</v>
      </c>
      <c r="D22" s="42">
        <v>3.42</v>
      </c>
      <c r="E22" s="56" t="s">
        <v>19</v>
      </c>
      <c r="F22" s="9"/>
      <c r="G22" s="4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s="47" customFormat="1" ht="16.25" customHeight="1" x14ac:dyDescent="0.25">
      <c r="A23" s="53" t="s">
        <v>27</v>
      </c>
      <c r="B23" s="38">
        <f>ROUND(+($B$4)*D23,1)</f>
        <v>82.4</v>
      </c>
      <c r="C23" s="38">
        <f t="shared" si="0"/>
        <v>84.6</v>
      </c>
      <c r="D23" s="42">
        <v>5.18</v>
      </c>
      <c r="E23" s="56" t="s">
        <v>14</v>
      </c>
      <c r="F23" s="9"/>
      <c r="G23" s="4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s="47" customFormat="1" ht="16.25" customHeight="1" x14ac:dyDescent="0.25">
      <c r="A24" s="57" t="s">
        <v>28</v>
      </c>
      <c r="B24" s="38">
        <f>ROUND(+($B$4)*D24,1)</f>
        <v>118.8</v>
      </c>
      <c r="C24" s="38">
        <f t="shared" si="0"/>
        <v>122</v>
      </c>
      <c r="D24" s="76">
        <v>7.47</v>
      </c>
      <c r="E24" s="58" t="s">
        <v>14</v>
      </c>
      <c r="F24" s="9"/>
      <c r="G24" s="4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6.25" customHeight="1" x14ac:dyDescent="0.25">
      <c r="A25" s="9"/>
      <c r="B25" s="19"/>
      <c r="C25" s="20"/>
      <c r="D25" s="21"/>
      <c r="E25" s="10"/>
      <c r="F25" s="9"/>
      <c r="G25" s="44"/>
    </row>
    <row r="26" spans="1:27" s="47" customFormat="1" ht="16.25" customHeight="1" x14ac:dyDescent="0.25">
      <c r="A26" s="36" t="s">
        <v>29</v>
      </c>
      <c r="B26" s="1"/>
      <c r="C26" s="2"/>
      <c r="D26" s="3"/>
      <c r="E26" s="1"/>
      <c r="F26" s="1"/>
      <c r="G26" s="4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s="48" customFormat="1" ht="16.25" customHeight="1" x14ac:dyDescent="0.3">
      <c r="A27" s="15" t="s">
        <v>8</v>
      </c>
      <c r="B27" s="37" t="s">
        <v>9</v>
      </c>
      <c r="C27" s="37" t="s">
        <v>10</v>
      </c>
      <c r="D27" s="15" t="s">
        <v>11</v>
      </c>
      <c r="E27" s="61" t="s">
        <v>12</v>
      </c>
      <c r="F27" s="25"/>
      <c r="G27" s="44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s="47" customFormat="1" ht="21" x14ac:dyDescent="0.25">
      <c r="A28" s="40" t="s">
        <v>30</v>
      </c>
      <c r="B28" s="38">
        <f>ROUND(D28*$B$4,1)</f>
        <v>128.19999999999999</v>
      </c>
      <c r="C28" s="38">
        <f t="shared" ref="C28:C31" si="1">ROUND(D28*$B$6,1)</f>
        <v>131.6</v>
      </c>
      <c r="D28" s="42">
        <v>8.06</v>
      </c>
      <c r="E28" s="54" t="s">
        <v>31</v>
      </c>
      <c r="F28" s="9"/>
      <c r="G28" s="4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s="47" customFormat="1" ht="21" x14ac:dyDescent="0.25">
      <c r="A29" s="40" t="s">
        <v>32</v>
      </c>
      <c r="B29" s="38">
        <f>ROUND(D29*$B$4,1)</f>
        <v>97</v>
      </c>
      <c r="C29" s="38">
        <f t="shared" si="1"/>
        <v>99.6</v>
      </c>
      <c r="D29" s="42">
        <v>6.1</v>
      </c>
      <c r="E29" s="54" t="s">
        <v>31</v>
      </c>
      <c r="F29" s="9"/>
      <c r="G29" s="4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47" customFormat="1" ht="21" x14ac:dyDescent="0.25">
      <c r="A30" s="40" t="s">
        <v>33</v>
      </c>
      <c r="B30" s="38">
        <f>ROUND(D30*$B$4,1)</f>
        <v>8</v>
      </c>
      <c r="C30" s="38">
        <f t="shared" si="1"/>
        <v>8.1999999999999993</v>
      </c>
      <c r="D30" s="42">
        <v>0.5</v>
      </c>
      <c r="E30" s="54" t="s">
        <v>31</v>
      </c>
      <c r="F30" s="9"/>
      <c r="G30" s="4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s="47" customFormat="1" ht="16.25" customHeight="1" x14ac:dyDescent="0.25">
      <c r="A31" s="40" t="s">
        <v>34</v>
      </c>
      <c r="B31" s="38">
        <f>ROUND(D31*$B$4,1)</f>
        <v>128.19999999999999</v>
      </c>
      <c r="C31" s="38">
        <f t="shared" si="1"/>
        <v>131.6</v>
      </c>
      <c r="D31" s="42">
        <v>8.06</v>
      </c>
      <c r="E31" s="54" t="s">
        <v>31</v>
      </c>
      <c r="F31" s="9"/>
      <c r="G31" s="4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6.25" customHeight="1" x14ac:dyDescent="0.25">
      <c r="A32" s="9"/>
      <c r="B32" s="19"/>
      <c r="C32" s="20"/>
      <c r="D32" s="21"/>
      <c r="E32" s="9"/>
      <c r="F32" s="9"/>
      <c r="G32" s="44"/>
    </row>
    <row r="33" spans="1:39" s="47" customFormat="1" ht="16.25" customHeight="1" thickBot="1" x14ac:dyDescent="0.3">
      <c r="A33" s="29" t="s">
        <v>35</v>
      </c>
      <c r="B33" s="1"/>
      <c r="C33" s="2"/>
      <c r="D33" s="3"/>
      <c r="E33" s="1"/>
      <c r="F33" s="1"/>
      <c r="G33" s="4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39" s="48" customFormat="1" ht="16.25" customHeight="1" thickTop="1" x14ac:dyDescent="0.3">
      <c r="A34" s="30" t="s">
        <v>8</v>
      </c>
      <c r="B34" s="34" t="s">
        <v>9</v>
      </c>
      <c r="C34" s="34" t="s">
        <v>10</v>
      </c>
      <c r="D34" s="31" t="s">
        <v>11</v>
      </c>
      <c r="E34" s="33" t="s">
        <v>12</v>
      </c>
      <c r="F34" s="25"/>
      <c r="G34" s="4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1:39" s="50" customFormat="1" ht="16.25" customHeight="1" x14ac:dyDescent="0.25">
      <c r="A35" s="62" t="s">
        <v>36</v>
      </c>
      <c r="B35" s="38">
        <f t="shared" ref="B35:B66" si="2">ROUND(D35*$B$4,1)</f>
        <v>39.799999999999997</v>
      </c>
      <c r="C35" s="38">
        <f>ROUND(D35*$B$6,1)</f>
        <v>40.799999999999997</v>
      </c>
      <c r="D35" s="77">
        <v>2.5</v>
      </c>
      <c r="E35" s="63" t="s">
        <v>37</v>
      </c>
      <c r="F35" s="1"/>
      <c r="G35" s="4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</row>
    <row r="36" spans="1:39" s="47" customFormat="1" ht="16.25" customHeight="1" x14ac:dyDescent="0.25">
      <c r="A36" s="62" t="s">
        <v>38</v>
      </c>
      <c r="B36" s="38">
        <f t="shared" si="2"/>
        <v>230.6</v>
      </c>
      <c r="C36" s="38">
        <f t="shared" ref="C36:C99" si="3">ROUND(D36*$B$6,1)</f>
        <v>236.8</v>
      </c>
      <c r="D36" s="77">
        <v>14.5</v>
      </c>
      <c r="E36" s="63" t="s">
        <v>37</v>
      </c>
      <c r="F36" s="1"/>
      <c r="G36" s="44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</row>
    <row r="37" spans="1:39" s="47" customFormat="1" ht="16.25" customHeight="1" x14ac:dyDescent="0.25">
      <c r="A37" s="64" t="s">
        <v>39</v>
      </c>
      <c r="B37" s="38">
        <f t="shared" si="2"/>
        <v>63.6</v>
      </c>
      <c r="C37" s="38">
        <f t="shared" si="3"/>
        <v>65.3</v>
      </c>
      <c r="D37" s="77">
        <v>4</v>
      </c>
      <c r="E37" s="63" t="s">
        <v>37</v>
      </c>
      <c r="F37" s="1"/>
      <c r="G37" s="4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39" s="47" customFormat="1" ht="16.25" customHeight="1" x14ac:dyDescent="0.25">
      <c r="A38" s="64" t="s">
        <v>40</v>
      </c>
      <c r="B38" s="38">
        <f t="shared" si="2"/>
        <v>254.4</v>
      </c>
      <c r="C38" s="38">
        <f t="shared" si="3"/>
        <v>261.3</v>
      </c>
      <c r="D38" s="77">
        <v>16</v>
      </c>
      <c r="E38" s="63" t="s">
        <v>37</v>
      </c>
      <c r="F38" s="1"/>
      <c r="G38" s="4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39" s="47" customFormat="1" ht="16.25" customHeight="1" x14ac:dyDescent="0.25">
      <c r="A39" s="59" t="s">
        <v>41</v>
      </c>
      <c r="B39" s="38">
        <f t="shared" si="2"/>
        <v>31.8</v>
      </c>
      <c r="C39" s="38">
        <f t="shared" si="3"/>
        <v>32.700000000000003</v>
      </c>
      <c r="D39" s="77">
        <v>2</v>
      </c>
      <c r="E39" s="63" t="s">
        <v>37</v>
      </c>
      <c r="F39" s="1"/>
      <c r="G39" s="4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39" s="47" customFormat="1" ht="16.25" customHeight="1" x14ac:dyDescent="0.25">
      <c r="A40" s="65" t="s">
        <v>42</v>
      </c>
      <c r="B40" s="38">
        <f t="shared" si="2"/>
        <v>198.8</v>
      </c>
      <c r="C40" s="38">
        <f t="shared" si="3"/>
        <v>204.1</v>
      </c>
      <c r="D40" s="77">
        <v>12.5</v>
      </c>
      <c r="E40" s="63" t="s">
        <v>37</v>
      </c>
      <c r="F40" s="1"/>
      <c r="G40" s="4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39" s="47" customFormat="1" ht="16.25" customHeight="1" x14ac:dyDescent="0.25">
      <c r="A41" s="65" t="s">
        <v>43</v>
      </c>
      <c r="B41" s="38">
        <f t="shared" si="2"/>
        <v>143.1</v>
      </c>
      <c r="C41" s="38">
        <f t="shared" si="3"/>
        <v>147</v>
      </c>
      <c r="D41" s="77">
        <v>9</v>
      </c>
      <c r="E41" s="63" t="s">
        <v>37</v>
      </c>
      <c r="F41" s="1"/>
      <c r="G41" s="4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39" s="47" customFormat="1" ht="16.25" customHeight="1" x14ac:dyDescent="0.25">
      <c r="A42" s="65" t="s">
        <v>44</v>
      </c>
      <c r="B42" s="38">
        <f t="shared" si="2"/>
        <v>55.7</v>
      </c>
      <c r="C42" s="38">
        <f t="shared" si="3"/>
        <v>57.2</v>
      </c>
      <c r="D42" s="77">
        <v>3.5</v>
      </c>
      <c r="E42" s="63" t="s">
        <v>37</v>
      </c>
      <c r="F42" s="1"/>
      <c r="G42" s="4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39" s="47" customFormat="1" ht="16.25" customHeight="1" x14ac:dyDescent="0.25">
      <c r="A43" s="65" t="s">
        <v>45</v>
      </c>
      <c r="B43" s="38">
        <f t="shared" si="2"/>
        <v>63.6</v>
      </c>
      <c r="C43" s="38">
        <f t="shared" si="3"/>
        <v>65.3</v>
      </c>
      <c r="D43" s="77">
        <v>4</v>
      </c>
      <c r="E43" s="63" t="s">
        <v>37</v>
      </c>
      <c r="F43" s="1"/>
      <c r="G43" s="4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39" s="47" customFormat="1" ht="16.25" customHeight="1" x14ac:dyDescent="0.25">
      <c r="A44" s="65" t="s">
        <v>46</v>
      </c>
      <c r="B44" s="38">
        <f t="shared" si="2"/>
        <v>127.2</v>
      </c>
      <c r="C44" s="38">
        <f t="shared" si="3"/>
        <v>130.6</v>
      </c>
      <c r="D44" s="77">
        <v>8</v>
      </c>
      <c r="E44" s="63" t="s">
        <v>37</v>
      </c>
      <c r="F44" s="1"/>
      <c r="G44" s="4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39" s="47" customFormat="1" ht="16.25" customHeight="1" x14ac:dyDescent="0.25">
      <c r="A45" s="65" t="s">
        <v>47</v>
      </c>
      <c r="B45" s="38">
        <f t="shared" si="2"/>
        <v>254.4</v>
      </c>
      <c r="C45" s="38">
        <f t="shared" si="3"/>
        <v>261.3</v>
      </c>
      <c r="D45" s="77">
        <v>16</v>
      </c>
      <c r="E45" s="63" t="s">
        <v>37</v>
      </c>
      <c r="F45" s="1"/>
      <c r="G45" s="4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39" s="47" customFormat="1" ht="16.25" customHeight="1" x14ac:dyDescent="0.25">
      <c r="A46" s="65" t="s">
        <v>48</v>
      </c>
      <c r="B46" s="38">
        <f t="shared" si="2"/>
        <v>31.8</v>
      </c>
      <c r="C46" s="38">
        <f t="shared" si="3"/>
        <v>32.700000000000003</v>
      </c>
      <c r="D46" s="77">
        <v>2</v>
      </c>
      <c r="E46" s="63" t="s">
        <v>37</v>
      </c>
      <c r="F46" s="1"/>
      <c r="G46" s="4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39" s="47" customFormat="1" ht="16.25" customHeight="1" x14ac:dyDescent="0.25">
      <c r="A47" s="65" t="s">
        <v>49</v>
      </c>
      <c r="B47" s="38">
        <f t="shared" si="2"/>
        <v>63.6</v>
      </c>
      <c r="C47" s="38">
        <f t="shared" si="3"/>
        <v>65.3</v>
      </c>
      <c r="D47" s="77">
        <v>4</v>
      </c>
      <c r="E47" s="63" t="s">
        <v>37</v>
      </c>
      <c r="F47" s="1"/>
      <c r="G47" s="4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39" s="47" customFormat="1" ht="16.25" customHeight="1" x14ac:dyDescent="0.25">
      <c r="A48" s="65" t="s">
        <v>50</v>
      </c>
      <c r="B48" s="38">
        <f t="shared" si="2"/>
        <v>63.6</v>
      </c>
      <c r="C48" s="38">
        <f t="shared" si="3"/>
        <v>65.3</v>
      </c>
      <c r="D48" s="77">
        <v>4</v>
      </c>
      <c r="E48" s="63" t="s">
        <v>37</v>
      </c>
      <c r="F48" s="1"/>
      <c r="G48" s="4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s="47" customFormat="1" ht="16.25" customHeight="1" x14ac:dyDescent="0.25">
      <c r="A49" s="65" t="s">
        <v>51</v>
      </c>
      <c r="B49" s="38">
        <f t="shared" si="2"/>
        <v>39.799999999999997</v>
      </c>
      <c r="C49" s="38">
        <f t="shared" si="3"/>
        <v>40.799999999999997</v>
      </c>
      <c r="D49" s="77">
        <v>2.5</v>
      </c>
      <c r="E49" s="63" t="s">
        <v>37</v>
      </c>
      <c r="F49" s="1"/>
      <c r="G49" s="4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s="47" customFormat="1" ht="16.25" customHeight="1" x14ac:dyDescent="0.25">
      <c r="A50" s="65" t="s">
        <v>52</v>
      </c>
      <c r="B50" s="38">
        <f t="shared" si="2"/>
        <v>39.799999999999997</v>
      </c>
      <c r="C50" s="38">
        <f t="shared" si="3"/>
        <v>40.799999999999997</v>
      </c>
      <c r="D50" s="77">
        <v>2.5</v>
      </c>
      <c r="E50" s="63" t="s">
        <v>37</v>
      </c>
      <c r="F50" s="1"/>
      <c r="G50" s="4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s="47" customFormat="1" ht="16.25" customHeight="1" x14ac:dyDescent="0.25">
      <c r="A51" s="65" t="s">
        <v>53</v>
      </c>
      <c r="B51" s="38">
        <f t="shared" si="2"/>
        <v>39.799999999999997</v>
      </c>
      <c r="C51" s="38">
        <f t="shared" si="3"/>
        <v>40.799999999999997</v>
      </c>
      <c r="D51" s="77">
        <v>2.5</v>
      </c>
      <c r="E51" s="63" t="s">
        <v>37</v>
      </c>
      <c r="F51" s="1"/>
      <c r="G51" s="4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s="47" customFormat="1" ht="16.25" customHeight="1" x14ac:dyDescent="0.25">
      <c r="A52" s="59" t="s">
        <v>54</v>
      </c>
      <c r="B52" s="38">
        <f t="shared" si="2"/>
        <v>127.2</v>
      </c>
      <c r="C52" s="38">
        <f t="shared" si="3"/>
        <v>130.6</v>
      </c>
      <c r="D52" s="77">
        <v>8</v>
      </c>
      <c r="E52" s="63" t="s">
        <v>37</v>
      </c>
      <c r="F52" s="1"/>
      <c r="G52" s="4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s="47" customFormat="1" ht="16.25" customHeight="1" x14ac:dyDescent="0.25">
      <c r="A53" s="59" t="s">
        <v>55</v>
      </c>
      <c r="B53" s="38">
        <f t="shared" si="2"/>
        <v>230.6</v>
      </c>
      <c r="C53" s="38">
        <f t="shared" si="3"/>
        <v>236.8</v>
      </c>
      <c r="D53" s="77">
        <v>14.5</v>
      </c>
      <c r="E53" s="63" t="s">
        <v>37</v>
      </c>
      <c r="F53" s="1"/>
      <c r="G53" s="4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s="47" customFormat="1" ht="16.25" customHeight="1" x14ac:dyDescent="0.25">
      <c r="A54" s="59" t="s">
        <v>56</v>
      </c>
      <c r="B54" s="38">
        <f t="shared" si="2"/>
        <v>31.8</v>
      </c>
      <c r="C54" s="38">
        <f t="shared" si="3"/>
        <v>32.700000000000003</v>
      </c>
      <c r="D54" s="77">
        <v>2</v>
      </c>
      <c r="E54" s="63" t="s">
        <v>37</v>
      </c>
      <c r="F54" s="1"/>
      <c r="G54" s="4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s="47" customFormat="1" ht="16.25" customHeight="1" x14ac:dyDescent="0.25">
      <c r="A55" s="65" t="s">
        <v>57</v>
      </c>
      <c r="B55" s="38">
        <f t="shared" si="2"/>
        <v>47.7</v>
      </c>
      <c r="C55" s="38">
        <f t="shared" si="3"/>
        <v>49</v>
      </c>
      <c r="D55" s="77">
        <v>3</v>
      </c>
      <c r="E55" s="63" t="s">
        <v>37</v>
      </c>
      <c r="F55" s="1"/>
      <c r="G55" s="4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s="47" customFormat="1" ht="16.25" customHeight="1" x14ac:dyDescent="0.25">
      <c r="A56" s="65" t="s">
        <v>58</v>
      </c>
      <c r="B56" s="38">
        <f t="shared" si="2"/>
        <v>71.599999999999994</v>
      </c>
      <c r="C56" s="38">
        <f t="shared" si="3"/>
        <v>73.5</v>
      </c>
      <c r="D56" s="77">
        <v>4.5</v>
      </c>
      <c r="E56" s="63" t="s">
        <v>37</v>
      </c>
      <c r="F56" s="1"/>
      <c r="G56" s="4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s="47" customFormat="1" ht="16.25" customHeight="1" x14ac:dyDescent="0.25">
      <c r="A57" s="65" t="s">
        <v>59</v>
      </c>
      <c r="B57" s="38">
        <f t="shared" si="2"/>
        <v>31.8</v>
      </c>
      <c r="C57" s="38">
        <f t="shared" si="3"/>
        <v>32.700000000000003</v>
      </c>
      <c r="D57" s="77">
        <v>2</v>
      </c>
      <c r="E57" s="63" t="s">
        <v>37</v>
      </c>
      <c r="F57" s="1"/>
      <c r="G57" s="4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s="47" customFormat="1" ht="16.25" customHeight="1" x14ac:dyDescent="0.25">
      <c r="A58" s="59" t="s">
        <v>60</v>
      </c>
      <c r="B58" s="38">
        <f t="shared" si="2"/>
        <v>87.5</v>
      </c>
      <c r="C58" s="38">
        <f t="shared" si="3"/>
        <v>89.8</v>
      </c>
      <c r="D58" s="77">
        <v>5.5</v>
      </c>
      <c r="E58" s="63" t="s">
        <v>61</v>
      </c>
      <c r="F58" s="1"/>
      <c r="G58" s="4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s="47" customFormat="1" ht="16.25" customHeight="1" x14ac:dyDescent="0.25">
      <c r="A59" s="59" t="s">
        <v>62</v>
      </c>
      <c r="B59" s="38">
        <f t="shared" si="2"/>
        <v>310.10000000000002</v>
      </c>
      <c r="C59" s="38">
        <f t="shared" si="3"/>
        <v>318.39999999999998</v>
      </c>
      <c r="D59" s="77">
        <v>19.5</v>
      </c>
      <c r="E59" s="63" t="s">
        <v>61</v>
      </c>
      <c r="F59" s="1"/>
      <c r="G59" s="4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s="47" customFormat="1" ht="16.25" customHeight="1" x14ac:dyDescent="0.25">
      <c r="A60" s="59" t="s">
        <v>63</v>
      </c>
      <c r="B60" s="38">
        <f t="shared" si="2"/>
        <v>35</v>
      </c>
      <c r="C60" s="38">
        <f t="shared" si="3"/>
        <v>35.9</v>
      </c>
      <c r="D60" s="77">
        <v>2.2000000000000002</v>
      </c>
      <c r="E60" s="63" t="s">
        <v>61</v>
      </c>
      <c r="F60" s="1"/>
      <c r="G60" s="4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s="47" customFormat="1" ht="16.25" customHeight="1" x14ac:dyDescent="0.25">
      <c r="A61" s="59" t="s">
        <v>64</v>
      </c>
      <c r="B61" s="38">
        <f t="shared" si="2"/>
        <v>35</v>
      </c>
      <c r="C61" s="38">
        <f t="shared" si="3"/>
        <v>35.9</v>
      </c>
      <c r="D61" s="77">
        <v>2.2000000000000002</v>
      </c>
      <c r="E61" s="63" t="s">
        <v>61</v>
      </c>
      <c r="F61" s="1"/>
      <c r="G61" s="44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s="47" customFormat="1" ht="16.25" customHeight="1" x14ac:dyDescent="0.25">
      <c r="A62" s="59" t="s">
        <v>65</v>
      </c>
      <c r="B62" s="38">
        <f t="shared" si="2"/>
        <v>35</v>
      </c>
      <c r="C62" s="38">
        <f t="shared" si="3"/>
        <v>35.9</v>
      </c>
      <c r="D62" s="77">
        <v>2.2000000000000002</v>
      </c>
      <c r="E62" s="63" t="s">
        <v>61</v>
      </c>
      <c r="F62" s="1"/>
      <c r="G62" s="4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s="47" customFormat="1" ht="16.25" customHeight="1" x14ac:dyDescent="0.25">
      <c r="A63" s="59" t="s">
        <v>66</v>
      </c>
      <c r="B63" s="38">
        <f t="shared" si="2"/>
        <v>87.5</v>
      </c>
      <c r="C63" s="38">
        <f t="shared" si="3"/>
        <v>89.8</v>
      </c>
      <c r="D63" s="77">
        <v>5.5</v>
      </c>
      <c r="E63" s="63" t="s">
        <v>61</v>
      </c>
      <c r="F63" s="1"/>
      <c r="G63" s="4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s="47" customFormat="1" ht="16.25" customHeight="1" x14ac:dyDescent="0.25">
      <c r="A64" s="59" t="s">
        <v>67</v>
      </c>
      <c r="B64" s="38">
        <f t="shared" si="2"/>
        <v>35</v>
      </c>
      <c r="C64" s="38">
        <f t="shared" si="3"/>
        <v>35.9</v>
      </c>
      <c r="D64" s="77">
        <v>2.2000000000000002</v>
      </c>
      <c r="E64" s="63" t="s">
        <v>61</v>
      </c>
      <c r="F64" s="1"/>
      <c r="G64" s="4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s="47" customFormat="1" ht="16.25" customHeight="1" x14ac:dyDescent="0.25">
      <c r="A65" s="59" t="s">
        <v>68</v>
      </c>
      <c r="B65" s="38">
        <f t="shared" si="2"/>
        <v>35</v>
      </c>
      <c r="C65" s="38">
        <f t="shared" si="3"/>
        <v>35.9</v>
      </c>
      <c r="D65" s="77">
        <v>2.2000000000000002</v>
      </c>
      <c r="E65" s="63" t="s">
        <v>61</v>
      </c>
      <c r="F65" s="1"/>
      <c r="G65" s="44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s="47" customFormat="1" ht="16.25" customHeight="1" x14ac:dyDescent="0.25">
      <c r="A66" s="59" t="s">
        <v>69</v>
      </c>
      <c r="B66" s="38">
        <f t="shared" si="2"/>
        <v>87.5</v>
      </c>
      <c r="C66" s="38">
        <f t="shared" si="3"/>
        <v>89.8</v>
      </c>
      <c r="D66" s="77">
        <v>5.5</v>
      </c>
      <c r="E66" s="63" t="s">
        <v>61</v>
      </c>
      <c r="F66" s="1"/>
      <c r="G66" s="4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s="47" customFormat="1" ht="21" customHeight="1" x14ac:dyDescent="0.25">
      <c r="A67" s="59" t="s">
        <v>70</v>
      </c>
      <c r="B67" s="38">
        <f t="shared" ref="B67:B98" si="4">ROUND(D67*$B$4,1)</f>
        <v>310.10000000000002</v>
      </c>
      <c r="C67" s="38">
        <f t="shared" si="3"/>
        <v>318.39999999999998</v>
      </c>
      <c r="D67" s="77">
        <v>19.5</v>
      </c>
      <c r="E67" s="63" t="s">
        <v>61</v>
      </c>
      <c r="F67" s="1"/>
      <c r="G67" s="4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47" customFormat="1" ht="16.25" customHeight="1" x14ac:dyDescent="0.25">
      <c r="A68" s="59" t="s">
        <v>71</v>
      </c>
      <c r="B68" s="38">
        <f t="shared" si="4"/>
        <v>310.10000000000002</v>
      </c>
      <c r="C68" s="38">
        <f t="shared" si="3"/>
        <v>318.39999999999998</v>
      </c>
      <c r="D68" s="77">
        <v>19.5</v>
      </c>
      <c r="E68" s="63" t="s">
        <v>61</v>
      </c>
      <c r="F68" s="1"/>
      <c r="G68" s="44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s="47" customFormat="1" ht="16.25" customHeight="1" x14ac:dyDescent="0.25">
      <c r="A69" s="59" t="s">
        <v>72</v>
      </c>
      <c r="B69" s="38">
        <f t="shared" si="4"/>
        <v>310.10000000000002</v>
      </c>
      <c r="C69" s="38">
        <f t="shared" si="3"/>
        <v>318.39999999999998</v>
      </c>
      <c r="D69" s="77">
        <v>19.5</v>
      </c>
      <c r="E69" s="63" t="s">
        <v>61</v>
      </c>
      <c r="F69" s="1"/>
      <c r="G69" s="4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s="47" customFormat="1" ht="21" x14ac:dyDescent="0.25">
      <c r="A70" s="59" t="s">
        <v>73</v>
      </c>
      <c r="B70" s="38">
        <f t="shared" si="4"/>
        <v>310.10000000000002</v>
      </c>
      <c r="C70" s="38">
        <f t="shared" si="3"/>
        <v>318.39999999999998</v>
      </c>
      <c r="D70" s="77">
        <v>19.5</v>
      </c>
      <c r="E70" s="63" t="s">
        <v>61</v>
      </c>
      <c r="F70" s="1"/>
      <c r="G70" s="44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s="47" customFormat="1" ht="16.25" customHeight="1" x14ac:dyDescent="0.25">
      <c r="A71" s="59" t="s">
        <v>74</v>
      </c>
      <c r="B71" s="38">
        <f t="shared" si="4"/>
        <v>87.5</v>
      </c>
      <c r="C71" s="38">
        <f t="shared" si="3"/>
        <v>89.8</v>
      </c>
      <c r="D71" s="77">
        <v>5.5</v>
      </c>
      <c r="E71" s="63" t="s">
        <v>61</v>
      </c>
      <c r="F71" s="1"/>
      <c r="G71" s="4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s="47" customFormat="1" ht="16.25" customHeight="1" x14ac:dyDescent="0.25">
      <c r="A72" s="59" t="s">
        <v>75</v>
      </c>
      <c r="B72" s="38">
        <f t="shared" si="4"/>
        <v>184.4</v>
      </c>
      <c r="C72" s="38">
        <f t="shared" si="3"/>
        <v>189.4</v>
      </c>
      <c r="D72" s="77">
        <v>11.6</v>
      </c>
      <c r="E72" s="63" t="s">
        <v>61</v>
      </c>
      <c r="F72" s="1"/>
      <c r="G72" s="4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47" customFormat="1" ht="16.25" customHeight="1" x14ac:dyDescent="0.25">
      <c r="A73" s="59" t="s">
        <v>76</v>
      </c>
      <c r="B73" s="38">
        <f t="shared" si="4"/>
        <v>87.5</v>
      </c>
      <c r="C73" s="38">
        <f t="shared" si="3"/>
        <v>89.8</v>
      </c>
      <c r="D73" s="77">
        <v>5.5</v>
      </c>
      <c r="E73" s="63" t="s">
        <v>61</v>
      </c>
      <c r="F73" s="1"/>
      <c r="G73" s="4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s="47" customFormat="1" ht="16.25" customHeight="1" x14ac:dyDescent="0.25">
      <c r="A74" s="59" t="s">
        <v>77</v>
      </c>
      <c r="B74" s="38">
        <f t="shared" si="4"/>
        <v>310.10000000000002</v>
      </c>
      <c r="C74" s="38">
        <f t="shared" si="3"/>
        <v>318.39999999999998</v>
      </c>
      <c r="D74" s="77">
        <v>19.5</v>
      </c>
      <c r="E74" s="63" t="s">
        <v>61</v>
      </c>
      <c r="F74" s="1"/>
      <c r="G74" s="4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s="47" customFormat="1" ht="16.25" customHeight="1" x14ac:dyDescent="0.25">
      <c r="A75" s="59" t="s">
        <v>78</v>
      </c>
      <c r="B75" s="38">
        <f t="shared" si="4"/>
        <v>87.5</v>
      </c>
      <c r="C75" s="38">
        <f t="shared" si="3"/>
        <v>89.8</v>
      </c>
      <c r="D75" s="77">
        <v>5.5</v>
      </c>
      <c r="E75" s="63" t="s">
        <v>61</v>
      </c>
      <c r="F75" s="1"/>
      <c r="G75" s="4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s="47" customFormat="1" ht="16.25" customHeight="1" x14ac:dyDescent="0.25">
      <c r="A76" s="59" t="s">
        <v>79</v>
      </c>
      <c r="B76" s="38">
        <f t="shared" si="4"/>
        <v>310.10000000000002</v>
      </c>
      <c r="C76" s="38">
        <f t="shared" si="3"/>
        <v>318.39999999999998</v>
      </c>
      <c r="D76" s="77">
        <v>19.5</v>
      </c>
      <c r="E76" s="63" t="s">
        <v>61</v>
      </c>
      <c r="F76" s="1"/>
      <c r="G76" s="4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s="47" customFormat="1" ht="16.25" customHeight="1" x14ac:dyDescent="0.25">
      <c r="A77" s="59" t="s">
        <v>80</v>
      </c>
      <c r="B77" s="38">
        <f t="shared" si="4"/>
        <v>87.5</v>
      </c>
      <c r="C77" s="38">
        <f t="shared" si="3"/>
        <v>89.8</v>
      </c>
      <c r="D77" s="77">
        <v>5.5</v>
      </c>
      <c r="E77" s="63" t="s">
        <v>61</v>
      </c>
      <c r="F77" s="1"/>
      <c r="G77" s="4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s="47" customFormat="1" ht="16.25" customHeight="1" x14ac:dyDescent="0.25">
      <c r="A78" s="59" t="s">
        <v>81</v>
      </c>
      <c r="B78" s="38">
        <f t="shared" si="4"/>
        <v>35</v>
      </c>
      <c r="C78" s="38">
        <f t="shared" si="3"/>
        <v>35.9</v>
      </c>
      <c r="D78" s="77">
        <v>2.2000000000000002</v>
      </c>
      <c r="E78" s="63" t="s">
        <v>61</v>
      </c>
      <c r="F78" s="1"/>
      <c r="G78" s="4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s="47" customFormat="1" ht="16.25" customHeight="1" x14ac:dyDescent="0.25">
      <c r="A79" s="59" t="s">
        <v>82</v>
      </c>
      <c r="B79" s="38">
        <f t="shared" si="4"/>
        <v>310.10000000000002</v>
      </c>
      <c r="C79" s="38">
        <f t="shared" si="3"/>
        <v>318.39999999999998</v>
      </c>
      <c r="D79" s="77">
        <v>19.5</v>
      </c>
      <c r="E79" s="63" t="s">
        <v>61</v>
      </c>
      <c r="F79" s="1"/>
      <c r="G79" s="4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s="47" customFormat="1" ht="16.25" customHeight="1" x14ac:dyDescent="0.25">
      <c r="A80" s="59" t="s">
        <v>83</v>
      </c>
      <c r="B80" s="38">
        <f t="shared" si="4"/>
        <v>310.10000000000002</v>
      </c>
      <c r="C80" s="38">
        <f t="shared" si="3"/>
        <v>318.39999999999998</v>
      </c>
      <c r="D80" s="77">
        <v>19.5</v>
      </c>
      <c r="E80" s="63" t="s">
        <v>61</v>
      </c>
      <c r="F80" s="1"/>
      <c r="G80" s="4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s="47" customFormat="1" ht="16.25" customHeight="1" x14ac:dyDescent="0.25">
      <c r="A81" s="59" t="s">
        <v>84</v>
      </c>
      <c r="B81" s="38">
        <f t="shared" si="4"/>
        <v>87.5</v>
      </c>
      <c r="C81" s="38">
        <f t="shared" si="3"/>
        <v>89.8</v>
      </c>
      <c r="D81" s="77">
        <v>5.5</v>
      </c>
      <c r="E81" s="63" t="s">
        <v>61</v>
      </c>
      <c r="F81" s="1"/>
      <c r="G81" s="4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s="47" customFormat="1" ht="16.25" customHeight="1" x14ac:dyDescent="0.25">
      <c r="A82" s="59" t="s">
        <v>85</v>
      </c>
      <c r="B82" s="38">
        <f t="shared" si="4"/>
        <v>310.10000000000002</v>
      </c>
      <c r="C82" s="38">
        <f t="shared" si="3"/>
        <v>318.39999999999998</v>
      </c>
      <c r="D82" s="77">
        <v>19.5</v>
      </c>
      <c r="E82" s="63" t="s">
        <v>61</v>
      </c>
      <c r="F82" s="1"/>
      <c r="G82" s="4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s="47" customFormat="1" ht="16.25" customHeight="1" x14ac:dyDescent="0.25">
      <c r="A83" s="59" t="s">
        <v>86</v>
      </c>
      <c r="B83" s="38">
        <f t="shared" si="4"/>
        <v>310.10000000000002</v>
      </c>
      <c r="C83" s="38">
        <f t="shared" si="3"/>
        <v>318.39999999999998</v>
      </c>
      <c r="D83" s="77">
        <v>19.5</v>
      </c>
      <c r="E83" s="63" t="s">
        <v>61</v>
      </c>
      <c r="F83" s="1"/>
      <c r="G83" s="4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s="47" customFormat="1" ht="16.25" customHeight="1" x14ac:dyDescent="0.25">
      <c r="A84" s="59" t="s">
        <v>87</v>
      </c>
      <c r="B84" s="38">
        <f t="shared" si="4"/>
        <v>310.10000000000002</v>
      </c>
      <c r="C84" s="38">
        <f t="shared" si="3"/>
        <v>318.39999999999998</v>
      </c>
      <c r="D84" s="77">
        <v>19.5</v>
      </c>
      <c r="E84" s="63" t="s">
        <v>61</v>
      </c>
      <c r="F84" s="1"/>
      <c r="G84" s="4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s="47" customFormat="1" ht="21" x14ac:dyDescent="0.25">
      <c r="A85" s="59" t="s">
        <v>88</v>
      </c>
      <c r="B85" s="38">
        <f t="shared" si="4"/>
        <v>2722.1</v>
      </c>
      <c r="C85" s="38">
        <f t="shared" si="3"/>
        <v>2795.7</v>
      </c>
      <c r="D85" s="77">
        <v>171.2</v>
      </c>
      <c r="E85" s="63" t="s">
        <v>61</v>
      </c>
      <c r="F85" s="1"/>
      <c r="G85" s="4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s="47" customFormat="1" ht="21" x14ac:dyDescent="0.25">
      <c r="A86" s="59" t="s">
        <v>89</v>
      </c>
      <c r="B86" s="38">
        <f t="shared" si="4"/>
        <v>1335.6</v>
      </c>
      <c r="C86" s="38">
        <f t="shared" si="3"/>
        <v>1371.7</v>
      </c>
      <c r="D86" s="77">
        <v>84</v>
      </c>
      <c r="E86" s="63" t="s">
        <v>61</v>
      </c>
      <c r="F86" s="1"/>
      <c r="G86" s="4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s="47" customFormat="1" ht="16.25" customHeight="1" x14ac:dyDescent="0.25">
      <c r="A87" s="59" t="s">
        <v>90</v>
      </c>
      <c r="B87" s="38">
        <f t="shared" si="4"/>
        <v>310.10000000000002</v>
      </c>
      <c r="C87" s="38">
        <f t="shared" si="3"/>
        <v>318.39999999999998</v>
      </c>
      <c r="D87" s="77">
        <v>19.5</v>
      </c>
      <c r="E87" s="63" t="s">
        <v>61</v>
      </c>
      <c r="F87" s="1"/>
      <c r="G87" s="4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s="47" customFormat="1" x14ac:dyDescent="0.25">
      <c r="A88" s="59" t="s">
        <v>91</v>
      </c>
      <c r="B88" s="38">
        <f t="shared" si="4"/>
        <v>310.10000000000002</v>
      </c>
      <c r="C88" s="38">
        <f t="shared" si="3"/>
        <v>318.39999999999998</v>
      </c>
      <c r="D88" s="77">
        <v>19.5</v>
      </c>
      <c r="E88" s="63" t="s">
        <v>61</v>
      </c>
      <c r="F88" s="1"/>
      <c r="G88" s="4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s="47" customFormat="1" ht="16.25" customHeight="1" x14ac:dyDescent="0.25">
      <c r="A89" s="59" t="s">
        <v>92</v>
      </c>
      <c r="B89" s="38">
        <f t="shared" si="4"/>
        <v>310.10000000000002</v>
      </c>
      <c r="C89" s="38">
        <f t="shared" si="3"/>
        <v>318.39999999999998</v>
      </c>
      <c r="D89" s="77">
        <v>19.5</v>
      </c>
      <c r="E89" s="63" t="s">
        <v>61</v>
      </c>
      <c r="F89" s="1"/>
      <c r="G89" s="4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s="47" customFormat="1" ht="16.25" customHeight="1" x14ac:dyDescent="0.25">
      <c r="A90" s="59" t="s">
        <v>93</v>
      </c>
      <c r="B90" s="38">
        <f t="shared" si="4"/>
        <v>310.10000000000002</v>
      </c>
      <c r="C90" s="38">
        <f t="shared" si="3"/>
        <v>318.39999999999998</v>
      </c>
      <c r="D90" s="77">
        <v>19.5</v>
      </c>
      <c r="E90" s="63" t="s">
        <v>61</v>
      </c>
      <c r="F90" s="1"/>
      <c r="G90" s="4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s="47" customFormat="1" ht="16.25" customHeight="1" x14ac:dyDescent="0.25">
      <c r="A91" s="59" t="s">
        <v>94</v>
      </c>
      <c r="B91" s="38">
        <f t="shared" si="4"/>
        <v>310.10000000000002</v>
      </c>
      <c r="C91" s="38">
        <f t="shared" si="3"/>
        <v>318.39999999999998</v>
      </c>
      <c r="D91" s="77">
        <v>19.5</v>
      </c>
      <c r="E91" s="63" t="s">
        <v>61</v>
      </c>
      <c r="F91" s="1"/>
      <c r="G91" s="4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s="47" customFormat="1" x14ac:dyDescent="0.25">
      <c r="A92" s="59" t="s">
        <v>95</v>
      </c>
      <c r="B92" s="38">
        <f t="shared" si="4"/>
        <v>310.10000000000002</v>
      </c>
      <c r="C92" s="38">
        <f t="shared" si="3"/>
        <v>318.39999999999998</v>
      </c>
      <c r="D92" s="77">
        <v>19.5</v>
      </c>
      <c r="E92" s="63" t="s">
        <v>61</v>
      </c>
      <c r="F92" s="1"/>
      <c r="G92" s="4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47" customFormat="1" ht="16.25" customHeight="1" x14ac:dyDescent="0.25">
      <c r="A93" s="59" t="s">
        <v>96</v>
      </c>
      <c r="B93" s="38">
        <f t="shared" si="4"/>
        <v>310.10000000000002</v>
      </c>
      <c r="C93" s="38">
        <f t="shared" si="3"/>
        <v>318.39999999999998</v>
      </c>
      <c r="D93" s="77">
        <v>19.5</v>
      </c>
      <c r="E93" s="63" t="s">
        <v>61</v>
      </c>
      <c r="F93" s="1"/>
      <c r="G93" s="4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s="47" customFormat="1" ht="13.75" customHeight="1" x14ac:dyDescent="0.25">
      <c r="A94" s="59" t="s">
        <v>97</v>
      </c>
      <c r="B94" s="38">
        <f t="shared" si="4"/>
        <v>2722.1</v>
      </c>
      <c r="C94" s="38">
        <f t="shared" si="3"/>
        <v>2795.7</v>
      </c>
      <c r="D94" s="77">
        <v>171.2</v>
      </c>
      <c r="E94" s="63" t="s">
        <v>61</v>
      </c>
      <c r="F94" s="1"/>
      <c r="G94" s="4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s="47" customFormat="1" ht="21" x14ac:dyDescent="0.25">
      <c r="A95" s="59" t="s">
        <v>98</v>
      </c>
      <c r="B95" s="38">
        <f t="shared" si="4"/>
        <v>310.10000000000002</v>
      </c>
      <c r="C95" s="38">
        <f t="shared" si="3"/>
        <v>318.39999999999998</v>
      </c>
      <c r="D95" s="77">
        <v>19.5</v>
      </c>
      <c r="E95" s="63" t="s">
        <v>61</v>
      </c>
      <c r="F95" s="1"/>
      <c r="G95" s="4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s="47" customFormat="1" ht="16.25" customHeight="1" x14ac:dyDescent="0.25">
      <c r="A96" s="59" t="s">
        <v>99</v>
      </c>
      <c r="B96" s="38">
        <f t="shared" si="4"/>
        <v>1335.6</v>
      </c>
      <c r="C96" s="38">
        <f t="shared" si="3"/>
        <v>1371.7</v>
      </c>
      <c r="D96" s="77">
        <v>84</v>
      </c>
      <c r="E96" s="63" t="s">
        <v>61</v>
      </c>
      <c r="F96" s="1"/>
      <c r="G96" s="4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s="47" customFormat="1" ht="16.25" customHeight="1" x14ac:dyDescent="0.25">
      <c r="A97" s="59" t="s">
        <v>100</v>
      </c>
      <c r="B97" s="38">
        <f t="shared" si="4"/>
        <v>87.5</v>
      </c>
      <c r="C97" s="38">
        <f t="shared" si="3"/>
        <v>89.8</v>
      </c>
      <c r="D97" s="77">
        <v>5.5</v>
      </c>
      <c r="E97" s="63" t="s">
        <v>61</v>
      </c>
      <c r="F97" s="1"/>
      <c r="G97" s="4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s="47" customFormat="1" ht="21" x14ac:dyDescent="0.25">
      <c r="A98" s="59" t="s">
        <v>101</v>
      </c>
      <c r="B98" s="38">
        <f t="shared" si="4"/>
        <v>310.10000000000002</v>
      </c>
      <c r="C98" s="38">
        <f t="shared" si="3"/>
        <v>318.39999999999998</v>
      </c>
      <c r="D98" s="77">
        <v>19.5</v>
      </c>
      <c r="E98" s="63" t="s">
        <v>61</v>
      </c>
      <c r="F98" s="1"/>
      <c r="G98" s="4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s="47" customFormat="1" ht="21" x14ac:dyDescent="0.25">
      <c r="A99" s="59" t="s">
        <v>102</v>
      </c>
      <c r="B99" s="38">
        <f t="shared" ref="B99:B130" si="5">ROUND(D99*$B$4,1)</f>
        <v>310.10000000000002</v>
      </c>
      <c r="C99" s="38">
        <f t="shared" si="3"/>
        <v>318.39999999999998</v>
      </c>
      <c r="D99" s="77">
        <v>19.5</v>
      </c>
      <c r="E99" s="63" t="s">
        <v>61</v>
      </c>
      <c r="F99" s="1"/>
      <c r="G99" s="4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s="47" customFormat="1" ht="16.25" customHeight="1" x14ac:dyDescent="0.25">
      <c r="A100" s="59" t="s">
        <v>103</v>
      </c>
      <c r="B100" s="38">
        <f t="shared" si="5"/>
        <v>87.5</v>
      </c>
      <c r="C100" s="38">
        <f t="shared" ref="C100:C163" si="6">ROUND(D100*$B$6,1)</f>
        <v>89.8</v>
      </c>
      <c r="D100" s="77">
        <v>5.5</v>
      </c>
      <c r="E100" s="63" t="s">
        <v>61</v>
      </c>
      <c r="F100" s="1"/>
      <c r="G100" s="4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s="47" customFormat="1" x14ac:dyDescent="0.25">
      <c r="A101" s="59" t="s">
        <v>104</v>
      </c>
      <c r="B101" s="38">
        <f t="shared" si="5"/>
        <v>310.10000000000002</v>
      </c>
      <c r="C101" s="38">
        <f t="shared" si="6"/>
        <v>318.39999999999998</v>
      </c>
      <c r="D101" s="77">
        <v>19.5</v>
      </c>
      <c r="E101" s="63" t="s">
        <v>61</v>
      </c>
      <c r="F101" s="1"/>
      <c r="G101" s="4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s="47" customFormat="1" ht="21" x14ac:dyDescent="0.25">
      <c r="A102" s="59" t="s">
        <v>105</v>
      </c>
      <c r="B102" s="38">
        <f t="shared" si="5"/>
        <v>35</v>
      </c>
      <c r="C102" s="38">
        <f t="shared" si="6"/>
        <v>35.9</v>
      </c>
      <c r="D102" s="77">
        <v>2.2000000000000002</v>
      </c>
      <c r="E102" s="63" t="s">
        <v>61</v>
      </c>
      <c r="F102" s="1"/>
      <c r="G102" s="4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s="47" customFormat="1" ht="21" x14ac:dyDescent="0.25">
      <c r="A103" s="59" t="s">
        <v>106</v>
      </c>
      <c r="B103" s="38">
        <f t="shared" si="5"/>
        <v>310.10000000000002</v>
      </c>
      <c r="C103" s="38">
        <f t="shared" si="6"/>
        <v>318.39999999999998</v>
      </c>
      <c r="D103" s="77">
        <v>19.5</v>
      </c>
      <c r="E103" s="63" t="s">
        <v>61</v>
      </c>
      <c r="F103" s="1"/>
      <c r="G103" s="4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s="47" customFormat="1" ht="16.25" customHeight="1" x14ac:dyDescent="0.25">
      <c r="A104" s="59" t="s">
        <v>107</v>
      </c>
      <c r="B104" s="38">
        <f t="shared" si="5"/>
        <v>310.10000000000002</v>
      </c>
      <c r="C104" s="38">
        <f t="shared" si="6"/>
        <v>318.39999999999998</v>
      </c>
      <c r="D104" s="77">
        <v>19.5</v>
      </c>
      <c r="E104" s="63" t="s">
        <v>61</v>
      </c>
      <c r="F104" s="1"/>
      <c r="G104" s="4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s="47" customFormat="1" ht="21" x14ac:dyDescent="0.25">
      <c r="A105" s="59" t="s">
        <v>108</v>
      </c>
      <c r="B105" s="38">
        <f t="shared" si="5"/>
        <v>35</v>
      </c>
      <c r="C105" s="38">
        <f t="shared" si="6"/>
        <v>35.9</v>
      </c>
      <c r="D105" s="77">
        <v>2.2000000000000002</v>
      </c>
      <c r="E105" s="63" t="s">
        <v>61</v>
      </c>
      <c r="F105" s="1"/>
      <c r="G105" s="4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s="47" customFormat="1" ht="16.25" customHeight="1" x14ac:dyDescent="0.25">
      <c r="A106" s="59" t="s">
        <v>109</v>
      </c>
      <c r="B106" s="38">
        <f t="shared" si="5"/>
        <v>1335.6</v>
      </c>
      <c r="C106" s="38">
        <f t="shared" si="6"/>
        <v>1371.7</v>
      </c>
      <c r="D106" s="77">
        <v>84</v>
      </c>
      <c r="E106" s="63" t="s">
        <v>61</v>
      </c>
      <c r="F106" s="1"/>
      <c r="G106" s="4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s="47" customFormat="1" ht="16.25" customHeight="1" x14ac:dyDescent="0.25">
      <c r="A107" s="59" t="s">
        <v>110</v>
      </c>
      <c r="B107" s="38">
        <f t="shared" si="5"/>
        <v>310.10000000000002</v>
      </c>
      <c r="C107" s="38">
        <f t="shared" si="6"/>
        <v>318.39999999999998</v>
      </c>
      <c r="D107" s="77">
        <v>19.5</v>
      </c>
      <c r="E107" s="63" t="s">
        <v>61</v>
      </c>
      <c r="F107" s="1"/>
      <c r="G107" s="4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s="47" customFormat="1" ht="21" x14ac:dyDescent="0.25">
      <c r="A108" s="59" t="s">
        <v>111</v>
      </c>
      <c r="B108" s="38">
        <f t="shared" si="5"/>
        <v>310.10000000000002</v>
      </c>
      <c r="C108" s="38">
        <f t="shared" si="6"/>
        <v>318.39999999999998</v>
      </c>
      <c r="D108" s="77">
        <v>19.5</v>
      </c>
      <c r="E108" s="63" t="s">
        <v>61</v>
      </c>
      <c r="F108" s="1"/>
      <c r="G108" s="4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s="47" customFormat="1" ht="21" x14ac:dyDescent="0.25">
      <c r="A109" s="59" t="s">
        <v>112</v>
      </c>
      <c r="B109" s="38">
        <f t="shared" si="5"/>
        <v>87.5</v>
      </c>
      <c r="C109" s="38">
        <f t="shared" si="6"/>
        <v>89.8</v>
      </c>
      <c r="D109" s="77">
        <v>5.5</v>
      </c>
      <c r="E109" s="63" t="s">
        <v>61</v>
      </c>
      <c r="F109" s="1"/>
      <c r="G109" s="4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s="47" customFormat="1" ht="21" x14ac:dyDescent="0.25">
      <c r="A110" s="59" t="s">
        <v>113</v>
      </c>
      <c r="B110" s="38">
        <f t="shared" si="5"/>
        <v>310.10000000000002</v>
      </c>
      <c r="C110" s="38">
        <f t="shared" si="6"/>
        <v>318.39999999999998</v>
      </c>
      <c r="D110" s="77">
        <v>19.5</v>
      </c>
      <c r="E110" s="63" t="s">
        <v>61</v>
      </c>
      <c r="F110" s="1"/>
      <c r="G110" s="4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s="47" customFormat="1" ht="21" x14ac:dyDescent="0.25">
      <c r="A111" s="59" t="s">
        <v>114</v>
      </c>
      <c r="B111" s="38">
        <f t="shared" si="5"/>
        <v>310.10000000000002</v>
      </c>
      <c r="C111" s="38">
        <f t="shared" si="6"/>
        <v>318.39999999999998</v>
      </c>
      <c r="D111" s="77">
        <v>19.5</v>
      </c>
      <c r="E111" s="63" t="s">
        <v>61</v>
      </c>
      <c r="F111" s="1"/>
      <c r="G111" s="44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s="47" customFormat="1" ht="16.25" customHeight="1" x14ac:dyDescent="0.25">
      <c r="A112" s="59" t="s">
        <v>115</v>
      </c>
      <c r="B112" s="38">
        <f t="shared" si="5"/>
        <v>310.10000000000002</v>
      </c>
      <c r="C112" s="38">
        <f t="shared" si="6"/>
        <v>318.39999999999998</v>
      </c>
      <c r="D112" s="77">
        <v>19.5</v>
      </c>
      <c r="E112" s="63" t="s">
        <v>61</v>
      </c>
      <c r="F112" s="1"/>
      <c r="G112" s="44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s="47" customFormat="1" ht="16.25" customHeight="1" x14ac:dyDescent="0.25">
      <c r="A113" s="59" t="s">
        <v>116</v>
      </c>
      <c r="B113" s="38">
        <f t="shared" si="5"/>
        <v>310.10000000000002</v>
      </c>
      <c r="C113" s="38">
        <f t="shared" si="6"/>
        <v>318.39999999999998</v>
      </c>
      <c r="D113" s="77">
        <v>19.5</v>
      </c>
      <c r="E113" s="63" t="s">
        <v>61</v>
      </c>
      <c r="F113" s="1"/>
      <c r="G113" s="44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s="47" customFormat="1" ht="16.25" customHeight="1" x14ac:dyDescent="0.25">
      <c r="A114" s="59" t="s">
        <v>117</v>
      </c>
      <c r="B114" s="38">
        <f t="shared" si="5"/>
        <v>594.70000000000005</v>
      </c>
      <c r="C114" s="38">
        <f t="shared" si="6"/>
        <v>610.70000000000005</v>
      </c>
      <c r="D114" s="77">
        <v>37.4</v>
      </c>
      <c r="E114" s="63" t="s">
        <v>61</v>
      </c>
      <c r="F114" s="1"/>
      <c r="G114" s="44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s="47" customFormat="1" ht="16.25" customHeight="1" x14ac:dyDescent="0.25">
      <c r="A115" s="59" t="s">
        <v>118</v>
      </c>
      <c r="B115" s="38">
        <f t="shared" si="5"/>
        <v>87.5</v>
      </c>
      <c r="C115" s="38">
        <f t="shared" si="6"/>
        <v>89.8</v>
      </c>
      <c r="D115" s="77">
        <v>5.5</v>
      </c>
      <c r="E115" s="63" t="s">
        <v>61</v>
      </c>
      <c r="F115" s="1"/>
      <c r="G115" s="4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s="47" customFormat="1" ht="16.25" customHeight="1" x14ac:dyDescent="0.25">
      <c r="A116" s="59" t="s">
        <v>119</v>
      </c>
      <c r="B116" s="38">
        <f t="shared" si="5"/>
        <v>35</v>
      </c>
      <c r="C116" s="38">
        <f t="shared" si="6"/>
        <v>35.9</v>
      </c>
      <c r="D116" s="77">
        <v>2.2000000000000002</v>
      </c>
      <c r="E116" s="63" t="s">
        <v>61</v>
      </c>
      <c r="F116" s="1"/>
      <c r="G116" s="4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s="47" customFormat="1" ht="16.25" customHeight="1" x14ac:dyDescent="0.25">
      <c r="A117" s="59" t="s">
        <v>120</v>
      </c>
      <c r="B117" s="38">
        <f t="shared" si="5"/>
        <v>35</v>
      </c>
      <c r="C117" s="38">
        <f t="shared" si="6"/>
        <v>35.9</v>
      </c>
      <c r="D117" s="77">
        <v>2.2000000000000002</v>
      </c>
      <c r="E117" s="63" t="s">
        <v>61</v>
      </c>
      <c r="F117" s="1"/>
      <c r="G117" s="4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s="47" customFormat="1" ht="16.25" customHeight="1" x14ac:dyDescent="0.25">
      <c r="A118" s="59" t="s">
        <v>121</v>
      </c>
      <c r="B118" s="38">
        <f t="shared" si="5"/>
        <v>35</v>
      </c>
      <c r="C118" s="38">
        <f t="shared" si="6"/>
        <v>35.9</v>
      </c>
      <c r="D118" s="77">
        <v>2.2000000000000002</v>
      </c>
      <c r="E118" s="63" t="s">
        <v>61</v>
      </c>
      <c r="F118" s="1"/>
      <c r="G118" s="4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s="47" customFormat="1" ht="21" x14ac:dyDescent="0.25">
      <c r="A119" s="59" t="s">
        <v>122</v>
      </c>
      <c r="B119" s="38">
        <f t="shared" si="5"/>
        <v>35</v>
      </c>
      <c r="C119" s="38">
        <f t="shared" si="6"/>
        <v>35.9</v>
      </c>
      <c r="D119" s="77">
        <v>2.2000000000000002</v>
      </c>
      <c r="E119" s="63" t="s">
        <v>61</v>
      </c>
      <c r="F119" s="1"/>
      <c r="G119" s="4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s="47" customFormat="1" ht="21" x14ac:dyDescent="0.25">
      <c r="A120" s="59" t="s">
        <v>123</v>
      </c>
      <c r="B120" s="38">
        <f t="shared" si="5"/>
        <v>25.4</v>
      </c>
      <c r="C120" s="38">
        <f t="shared" si="6"/>
        <v>26.1</v>
      </c>
      <c r="D120" s="77">
        <v>1.6</v>
      </c>
      <c r="E120" s="63" t="s">
        <v>61</v>
      </c>
      <c r="F120" s="1"/>
      <c r="G120" s="4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s="47" customFormat="1" ht="16.25" customHeight="1" x14ac:dyDescent="0.25">
      <c r="A121" s="59" t="s">
        <v>124</v>
      </c>
      <c r="B121" s="38">
        <f t="shared" si="5"/>
        <v>87.5</v>
      </c>
      <c r="C121" s="38">
        <f t="shared" si="6"/>
        <v>89.8</v>
      </c>
      <c r="D121" s="77">
        <v>5.5</v>
      </c>
      <c r="E121" s="63" t="s">
        <v>61</v>
      </c>
      <c r="F121" s="1"/>
      <c r="G121" s="4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s="47" customFormat="1" ht="21" x14ac:dyDescent="0.25">
      <c r="A122" s="59" t="s">
        <v>125</v>
      </c>
      <c r="B122" s="38">
        <f t="shared" si="5"/>
        <v>87.5</v>
      </c>
      <c r="C122" s="38">
        <f t="shared" si="6"/>
        <v>89.8</v>
      </c>
      <c r="D122" s="77">
        <v>5.5</v>
      </c>
      <c r="E122" s="63" t="s">
        <v>61</v>
      </c>
      <c r="F122" s="1"/>
      <c r="G122" s="4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s="47" customFormat="1" ht="16.25" customHeight="1" x14ac:dyDescent="0.25">
      <c r="A123" s="59" t="s">
        <v>126</v>
      </c>
      <c r="B123" s="38">
        <f t="shared" si="5"/>
        <v>63.6</v>
      </c>
      <c r="C123" s="38">
        <f t="shared" si="6"/>
        <v>65.3</v>
      </c>
      <c r="D123" s="77">
        <v>4</v>
      </c>
      <c r="E123" s="63" t="s">
        <v>127</v>
      </c>
      <c r="F123" s="1"/>
      <c r="G123" s="4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s="47" customFormat="1" ht="16.25" customHeight="1" x14ac:dyDescent="0.25">
      <c r="A124" s="59" t="s">
        <v>128</v>
      </c>
      <c r="B124" s="38">
        <f t="shared" si="5"/>
        <v>445.2</v>
      </c>
      <c r="C124" s="38">
        <f t="shared" si="6"/>
        <v>457.2</v>
      </c>
      <c r="D124" s="77">
        <v>28</v>
      </c>
      <c r="E124" s="63" t="s">
        <v>127</v>
      </c>
      <c r="F124" s="1"/>
      <c r="G124" s="4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s="47" customFormat="1" ht="16.25" customHeight="1" x14ac:dyDescent="0.25">
      <c r="A125" s="59" t="s">
        <v>129</v>
      </c>
      <c r="B125" s="38">
        <f t="shared" si="5"/>
        <v>31.8</v>
      </c>
      <c r="C125" s="38">
        <f t="shared" si="6"/>
        <v>32.700000000000003</v>
      </c>
      <c r="D125" s="77">
        <v>2</v>
      </c>
      <c r="E125" s="63" t="s">
        <v>127</v>
      </c>
      <c r="F125" s="1"/>
      <c r="G125" s="4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s="47" customFormat="1" ht="16.25" customHeight="1" x14ac:dyDescent="0.25">
      <c r="A126" s="59" t="s">
        <v>130</v>
      </c>
      <c r="B126" s="38">
        <f t="shared" si="5"/>
        <v>71.599999999999994</v>
      </c>
      <c r="C126" s="38">
        <f t="shared" si="6"/>
        <v>73.5</v>
      </c>
      <c r="D126" s="77">
        <v>4.5</v>
      </c>
      <c r="E126" s="63" t="s">
        <v>127</v>
      </c>
      <c r="F126" s="1"/>
      <c r="G126" s="4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s="47" customFormat="1" ht="21" x14ac:dyDescent="0.25">
      <c r="A127" s="59" t="s">
        <v>131</v>
      </c>
      <c r="B127" s="38">
        <f t="shared" si="5"/>
        <v>71.599999999999994</v>
      </c>
      <c r="C127" s="38">
        <f t="shared" si="6"/>
        <v>73.5</v>
      </c>
      <c r="D127" s="77">
        <v>4.5</v>
      </c>
      <c r="E127" s="63" t="s">
        <v>127</v>
      </c>
      <c r="F127" s="1"/>
      <c r="G127" s="4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s="47" customFormat="1" ht="16.25" customHeight="1" x14ac:dyDescent="0.25">
      <c r="A128" s="59" t="s">
        <v>132</v>
      </c>
      <c r="B128" s="38">
        <f t="shared" si="5"/>
        <v>445.2</v>
      </c>
      <c r="C128" s="38">
        <f t="shared" si="6"/>
        <v>457.2</v>
      </c>
      <c r="D128" s="77">
        <v>28</v>
      </c>
      <c r="E128" s="63" t="s">
        <v>127</v>
      </c>
      <c r="F128" s="1"/>
      <c r="G128" s="4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s="47" customFormat="1" ht="21" x14ac:dyDescent="0.25">
      <c r="A129" s="59" t="s">
        <v>133</v>
      </c>
      <c r="B129" s="38">
        <f t="shared" si="5"/>
        <v>71.599999999999994</v>
      </c>
      <c r="C129" s="38">
        <f t="shared" si="6"/>
        <v>73.5</v>
      </c>
      <c r="D129" s="77">
        <v>4.5</v>
      </c>
      <c r="E129" s="63" t="s">
        <v>127</v>
      </c>
      <c r="F129" s="1"/>
      <c r="G129" s="4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s="47" customFormat="1" ht="21" x14ac:dyDescent="0.25">
      <c r="A130" s="59" t="s">
        <v>134</v>
      </c>
      <c r="B130" s="38">
        <f t="shared" si="5"/>
        <v>71.599999999999994</v>
      </c>
      <c r="C130" s="38">
        <f t="shared" si="6"/>
        <v>73.5</v>
      </c>
      <c r="D130" s="77">
        <v>4.5</v>
      </c>
      <c r="E130" s="63" t="s">
        <v>127</v>
      </c>
      <c r="F130" s="1"/>
      <c r="G130" s="4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s="47" customFormat="1" ht="16.25" customHeight="1" x14ac:dyDescent="0.25">
      <c r="A131" s="59" t="s">
        <v>135</v>
      </c>
      <c r="B131" s="38">
        <f t="shared" ref="B131:B194" si="7">ROUND(D131*$B$4,1)</f>
        <v>910.4</v>
      </c>
      <c r="C131" s="38">
        <f t="shared" si="6"/>
        <v>935.1</v>
      </c>
      <c r="D131" s="77">
        <v>57.26</v>
      </c>
      <c r="E131" s="63" t="s">
        <v>136</v>
      </c>
      <c r="F131" s="1"/>
      <c r="G131" s="4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s="47" customFormat="1" ht="16.25" customHeight="1" x14ac:dyDescent="0.25">
      <c r="A132" s="59" t="s">
        <v>137</v>
      </c>
      <c r="B132" s="38">
        <f t="shared" si="7"/>
        <v>1820.9</v>
      </c>
      <c r="C132" s="38">
        <f t="shared" si="6"/>
        <v>1870.1</v>
      </c>
      <c r="D132" s="77">
        <v>114.52</v>
      </c>
      <c r="E132" s="63" t="s">
        <v>136</v>
      </c>
      <c r="F132" s="1"/>
      <c r="G132" s="4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s="47" customFormat="1" ht="16.25" customHeight="1" x14ac:dyDescent="0.25">
      <c r="A133" s="59" t="s">
        <v>138</v>
      </c>
      <c r="B133" s="38">
        <f t="shared" si="7"/>
        <v>1820.9</v>
      </c>
      <c r="C133" s="38">
        <f t="shared" si="6"/>
        <v>1870.1</v>
      </c>
      <c r="D133" s="77">
        <v>114.52</v>
      </c>
      <c r="E133" s="63" t="s">
        <v>136</v>
      </c>
      <c r="F133" s="1"/>
      <c r="G133" s="4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s="47" customFormat="1" ht="16.25" customHeight="1" x14ac:dyDescent="0.25">
      <c r="A134" s="59" t="s">
        <v>139</v>
      </c>
      <c r="B134" s="38">
        <f t="shared" si="7"/>
        <v>455.5</v>
      </c>
      <c r="C134" s="38">
        <f t="shared" si="6"/>
        <v>467.9</v>
      </c>
      <c r="D134" s="77">
        <v>28.65</v>
      </c>
      <c r="E134" s="63" t="s">
        <v>136</v>
      </c>
      <c r="F134" s="1"/>
      <c r="G134" s="4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s="47" customFormat="1" ht="16.25" customHeight="1" x14ac:dyDescent="0.25">
      <c r="A135" s="59" t="s">
        <v>140</v>
      </c>
      <c r="B135" s="38">
        <f t="shared" si="7"/>
        <v>135.30000000000001</v>
      </c>
      <c r="C135" s="38">
        <f t="shared" si="6"/>
        <v>139</v>
      </c>
      <c r="D135" s="77">
        <v>8.51</v>
      </c>
      <c r="E135" s="63" t="s">
        <v>136</v>
      </c>
      <c r="F135" s="1"/>
      <c r="G135" s="4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s="47" customFormat="1" ht="16.25" customHeight="1" x14ac:dyDescent="0.25">
      <c r="A136" s="59" t="s">
        <v>141</v>
      </c>
      <c r="B136" s="38">
        <f t="shared" si="7"/>
        <v>0</v>
      </c>
      <c r="C136" s="38">
        <f t="shared" si="6"/>
        <v>0</v>
      </c>
      <c r="D136" s="77">
        <v>0</v>
      </c>
      <c r="E136" s="63" t="s">
        <v>136</v>
      </c>
      <c r="F136" s="1"/>
      <c r="G136" s="4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s="47" customFormat="1" ht="16.25" customHeight="1" x14ac:dyDescent="0.25">
      <c r="A137" s="59" t="s">
        <v>142</v>
      </c>
      <c r="B137" s="38">
        <f t="shared" si="7"/>
        <v>42.3</v>
      </c>
      <c r="C137" s="38">
        <f t="shared" si="6"/>
        <v>43.4</v>
      </c>
      <c r="D137" s="77">
        <v>2.66</v>
      </c>
      <c r="E137" s="63" t="s">
        <v>136</v>
      </c>
      <c r="F137" s="1"/>
      <c r="G137" s="4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s="47" customFormat="1" ht="16.25" customHeight="1" x14ac:dyDescent="0.25">
      <c r="A138" s="59" t="s">
        <v>143</v>
      </c>
      <c r="B138" s="38">
        <f t="shared" si="7"/>
        <v>341.9</v>
      </c>
      <c r="C138" s="38">
        <f t="shared" si="6"/>
        <v>351.1</v>
      </c>
      <c r="D138" s="77">
        <v>21.5</v>
      </c>
      <c r="E138" s="63" t="s">
        <v>144</v>
      </c>
      <c r="F138" s="1"/>
      <c r="G138" s="4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s="47" customFormat="1" ht="16.25" customHeight="1" x14ac:dyDescent="0.25">
      <c r="A139" s="59" t="s">
        <v>145</v>
      </c>
      <c r="B139" s="38">
        <f t="shared" si="7"/>
        <v>120.8</v>
      </c>
      <c r="C139" s="38">
        <f t="shared" si="6"/>
        <v>124.1</v>
      </c>
      <c r="D139" s="77">
        <v>7.6</v>
      </c>
      <c r="E139" s="63" t="s">
        <v>144</v>
      </c>
      <c r="F139" s="1"/>
      <c r="G139" s="4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s="47" customFormat="1" ht="16.25" customHeight="1" x14ac:dyDescent="0.25">
      <c r="A140" s="59" t="s">
        <v>146</v>
      </c>
      <c r="B140" s="38">
        <f t="shared" si="7"/>
        <v>755.3</v>
      </c>
      <c r="C140" s="38">
        <f t="shared" si="6"/>
        <v>775.7</v>
      </c>
      <c r="D140" s="77">
        <v>47.5</v>
      </c>
      <c r="E140" s="63" t="s">
        <v>144</v>
      </c>
      <c r="F140" s="1"/>
      <c r="G140" s="4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s="47" customFormat="1" ht="16.25" customHeight="1" x14ac:dyDescent="0.25">
      <c r="A141" s="59" t="s">
        <v>147</v>
      </c>
      <c r="B141" s="38">
        <f t="shared" si="7"/>
        <v>47.7</v>
      </c>
      <c r="C141" s="38">
        <f t="shared" si="6"/>
        <v>49</v>
      </c>
      <c r="D141" s="77">
        <v>3</v>
      </c>
      <c r="E141" s="63" t="s">
        <v>144</v>
      </c>
      <c r="F141" s="1"/>
      <c r="G141" s="4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s="47" customFormat="1" ht="16.25" customHeight="1" x14ac:dyDescent="0.25">
      <c r="A142" s="59" t="s">
        <v>148</v>
      </c>
      <c r="B142" s="38">
        <f t="shared" si="7"/>
        <v>226.7</v>
      </c>
      <c r="C142" s="38">
        <f t="shared" si="6"/>
        <v>232.9</v>
      </c>
      <c r="D142" s="77">
        <v>14.26</v>
      </c>
      <c r="E142" s="63" t="s">
        <v>149</v>
      </c>
      <c r="F142" s="1"/>
      <c r="G142" s="4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s="47" customFormat="1" ht="16.25" customHeight="1" x14ac:dyDescent="0.25">
      <c r="A143" s="59" t="s">
        <v>150</v>
      </c>
      <c r="B143" s="38">
        <f t="shared" si="7"/>
        <v>159.19999999999999</v>
      </c>
      <c r="C143" s="38">
        <f t="shared" si="6"/>
        <v>163.5</v>
      </c>
      <c r="D143" s="77">
        <v>10.01</v>
      </c>
      <c r="E143" s="63" t="s">
        <v>149</v>
      </c>
      <c r="F143" s="1"/>
      <c r="G143" s="4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s="47" customFormat="1" ht="16.25" customHeight="1" x14ac:dyDescent="0.25">
      <c r="A144" s="59" t="s">
        <v>151</v>
      </c>
      <c r="B144" s="38">
        <f t="shared" si="7"/>
        <v>15.9</v>
      </c>
      <c r="C144" s="38">
        <f t="shared" si="6"/>
        <v>16.3</v>
      </c>
      <c r="D144" s="77">
        <v>1</v>
      </c>
      <c r="E144" s="63" t="s">
        <v>149</v>
      </c>
      <c r="F144" s="1"/>
      <c r="G144" s="4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s="47" customFormat="1" ht="16.25" customHeight="1" x14ac:dyDescent="0.25">
      <c r="A145" s="59" t="s">
        <v>152</v>
      </c>
      <c r="B145" s="38">
        <f t="shared" si="7"/>
        <v>253</v>
      </c>
      <c r="C145" s="38">
        <f t="shared" si="6"/>
        <v>259.8</v>
      </c>
      <c r="D145" s="77">
        <v>15.91</v>
      </c>
      <c r="E145" s="63" t="s">
        <v>153</v>
      </c>
      <c r="F145" s="1"/>
      <c r="G145" s="4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s="47" customFormat="1" ht="16.25" customHeight="1" x14ac:dyDescent="0.25">
      <c r="A146" s="59" t="s">
        <v>154</v>
      </c>
      <c r="B146" s="38">
        <f t="shared" si="7"/>
        <v>263.60000000000002</v>
      </c>
      <c r="C146" s="38">
        <f t="shared" si="6"/>
        <v>270.8</v>
      </c>
      <c r="D146" s="77">
        <v>16.579999999999998</v>
      </c>
      <c r="E146" s="63" t="s">
        <v>153</v>
      </c>
      <c r="F146" s="1"/>
      <c r="G146" s="4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s="47" customFormat="1" ht="16.25" customHeight="1" x14ac:dyDescent="0.25">
      <c r="A147" s="59" t="s">
        <v>155</v>
      </c>
      <c r="B147" s="38">
        <f t="shared" si="7"/>
        <v>223.2</v>
      </c>
      <c r="C147" s="38">
        <f t="shared" si="6"/>
        <v>229.3</v>
      </c>
      <c r="D147" s="77">
        <v>14.04</v>
      </c>
      <c r="E147" s="63" t="s">
        <v>153</v>
      </c>
      <c r="F147" s="1"/>
      <c r="G147" s="4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s="47" customFormat="1" ht="16.25" customHeight="1" x14ac:dyDescent="0.25">
      <c r="A148" s="59" t="s">
        <v>156</v>
      </c>
      <c r="B148" s="38">
        <f t="shared" si="7"/>
        <v>571.6</v>
      </c>
      <c r="C148" s="38">
        <f t="shared" si="6"/>
        <v>587.1</v>
      </c>
      <c r="D148" s="77">
        <v>35.950000000000003</v>
      </c>
      <c r="E148" s="63" t="s">
        <v>153</v>
      </c>
      <c r="F148" s="1"/>
      <c r="G148" s="4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s="47" customFormat="1" ht="16.25" customHeight="1" x14ac:dyDescent="0.25">
      <c r="A149" s="59" t="s">
        <v>157</v>
      </c>
      <c r="B149" s="38">
        <f t="shared" si="7"/>
        <v>126.7</v>
      </c>
      <c r="C149" s="38">
        <f t="shared" si="6"/>
        <v>130.19999999999999</v>
      </c>
      <c r="D149" s="77">
        <v>7.97</v>
      </c>
      <c r="E149" s="63" t="s">
        <v>153</v>
      </c>
      <c r="F149" s="1"/>
      <c r="G149" s="4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s="47" customFormat="1" ht="16.25" customHeight="1" x14ac:dyDescent="0.25">
      <c r="A150" s="59" t="s">
        <v>158</v>
      </c>
      <c r="B150" s="38">
        <f t="shared" si="7"/>
        <v>126.7</v>
      </c>
      <c r="C150" s="38">
        <f t="shared" si="6"/>
        <v>130.19999999999999</v>
      </c>
      <c r="D150" s="77">
        <v>7.97</v>
      </c>
      <c r="E150" s="63" t="s">
        <v>153</v>
      </c>
      <c r="F150" s="1"/>
      <c r="G150" s="4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s="47" customFormat="1" ht="16.25" customHeight="1" x14ac:dyDescent="0.25">
      <c r="A151" s="59" t="s">
        <v>159</v>
      </c>
      <c r="B151" s="38">
        <f t="shared" si="7"/>
        <v>571.6</v>
      </c>
      <c r="C151" s="38">
        <f t="shared" si="6"/>
        <v>587.1</v>
      </c>
      <c r="D151" s="77">
        <v>35.950000000000003</v>
      </c>
      <c r="E151" s="63" t="s">
        <v>153</v>
      </c>
      <c r="F151" s="1"/>
      <c r="G151" s="44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s="47" customFormat="1" ht="16.25" customHeight="1" x14ac:dyDescent="0.25">
      <c r="A152" s="59" t="s">
        <v>160</v>
      </c>
      <c r="B152" s="38">
        <f t="shared" si="7"/>
        <v>762.1</v>
      </c>
      <c r="C152" s="38">
        <f t="shared" si="6"/>
        <v>782.7</v>
      </c>
      <c r="D152" s="77">
        <v>47.93</v>
      </c>
      <c r="E152" s="63" t="s">
        <v>153</v>
      </c>
      <c r="F152" s="1"/>
      <c r="G152" s="44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s="47" customFormat="1" ht="16.25" customHeight="1" x14ac:dyDescent="0.25">
      <c r="A153" s="59" t="s">
        <v>161</v>
      </c>
      <c r="B153" s="38">
        <f t="shared" si="7"/>
        <v>952.7</v>
      </c>
      <c r="C153" s="38">
        <f t="shared" si="6"/>
        <v>978.5</v>
      </c>
      <c r="D153" s="77">
        <v>59.92</v>
      </c>
      <c r="E153" s="63" t="s">
        <v>153</v>
      </c>
      <c r="F153" s="1"/>
      <c r="G153" s="4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s="47" customFormat="1" ht="16.25" customHeight="1" x14ac:dyDescent="0.25">
      <c r="A154" s="59" t="s">
        <v>162</v>
      </c>
      <c r="B154" s="38">
        <f t="shared" si="7"/>
        <v>60.1</v>
      </c>
      <c r="C154" s="38">
        <f t="shared" si="6"/>
        <v>61.7</v>
      </c>
      <c r="D154" s="77">
        <v>3.78</v>
      </c>
      <c r="E154" s="63" t="s">
        <v>153</v>
      </c>
      <c r="F154" s="1"/>
      <c r="G154" s="4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s="47" customFormat="1" ht="16.25" customHeight="1" x14ac:dyDescent="0.25">
      <c r="A155" s="59" t="s">
        <v>163</v>
      </c>
      <c r="B155" s="38">
        <f t="shared" si="7"/>
        <v>71.2</v>
      </c>
      <c r="C155" s="38">
        <f t="shared" si="6"/>
        <v>73.2</v>
      </c>
      <c r="D155" s="77">
        <v>4.4800000000000004</v>
      </c>
      <c r="E155" s="63" t="s">
        <v>153</v>
      </c>
      <c r="F155" s="1"/>
      <c r="G155" s="44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s="47" customFormat="1" ht="16.25" customHeight="1" x14ac:dyDescent="0.25">
      <c r="A156" s="59" t="s">
        <v>164</v>
      </c>
      <c r="B156" s="38">
        <f t="shared" si="7"/>
        <v>441.9</v>
      </c>
      <c r="C156" s="38">
        <f t="shared" si="6"/>
        <v>453.8</v>
      </c>
      <c r="D156" s="77">
        <v>27.79</v>
      </c>
      <c r="E156" s="63" t="s">
        <v>165</v>
      </c>
      <c r="F156" s="1"/>
      <c r="G156" s="4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s="47" customFormat="1" ht="16.25" customHeight="1" x14ac:dyDescent="0.25">
      <c r="A157" s="59" t="s">
        <v>166</v>
      </c>
      <c r="B157" s="38">
        <f t="shared" si="7"/>
        <v>301.10000000000002</v>
      </c>
      <c r="C157" s="38">
        <f t="shared" si="6"/>
        <v>309.3</v>
      </c>
      <c r="D157" s="77">
        <v>18.940000000000001</v>
      </c>
      <c r="E157" s="63" t="s">
        <v>165</v>
      </c>
      <c r="F157" s="1"/>
      <c r="G157" s="4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47" customFormat="1" ht="16.25" customHeight="1" x14ac:dyDescent="0.25">
      <c r="A158" s="59" t="s">
        <v>167</v>
      </c>
      <c r="B158" s="38">
        <f t="shared" si="7"/>
        <v>230.9</v>
      </c>
      <c r="C158" s="38">
        <f t="shared" si="6"/>
        <v>237.1</v>
      </c>
      <c r="D158" s="77">
        <v>14.52</v>
      </c>
      <c r="E158" s="63" t="s">
        <v>165</v>
      </c>
      <c r="F158" s="1"/>
      <c r="G158" s="4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s="47" customFormat="1" ht="16.25" customHeight="1" x14ac:dyDescent="0.25">
      <c r="A159" s="59" t="s">
        <v>168</v>
      </c>
      <c r="B159" s="38">
        <f t="shared" si="7"/>
        <v>210.8</v>
      </c>
      <c r="C159" s="38">
        <f t="shared" si="6"/>
        <v>216.5</v>
      </c>
      <c r="D159" s="77">
        <v>13.26</v>
      </c>
      <c r="E159" s="63" t="s">
        <v>165</v>
      </c>
      <c r="F159" s="1"/>
      <c r="G159" s="4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s="47" customFormat="1" ht="16.25" customHeight="1" x14ac:dyDescent="0.25">
      <c r="A160" s="59" t="s">
        <v>169</v>
      </c>
      <c r="B160" s="38">
        <f t="shared" si="7"/>
        <v>415.1</v>
      </c>
      <c r="C160" s="38">
        <f t="shared" si="6"/>
        <v>426.4</v>
      </c>
      <c r="D160" s="77">
        <v>26.11</v>
      </c>
      <c r="E160" s="63" t="s">
        <v>165</v>
      </c>
      <c r="F160" s="1"/>
      <c r="G160" s="4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s="47" customFormat="1" ht="16.25" customHeight="1" x14ac:dyDescent="0.25">
      <c r="A161" s="59" t="s">
        <v>170</v>
      </c>
      <c r="B161" s="38">
        <f t="shared" si="7"/>
        <v>230.9</v>
      </c>
      <c r="C161" s="38">
        <f t="shared" si="6"/>
        <v>237.1</v>
      </c>
      <c r="D161" s="77">
        <v>14.52</v>
      </c>
      <c r="E161" s="63" t="s">
        <v>165</v>
      </c>
      <c r="F161" s="1"/>
      <c r="G161" s="4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s="47" customFormat="1" ht="16.25" customHeight="1" x14ac:dyDescent="0.25">
      <c r="A162" s="59" t="s">
        <v>171</v>
      </c>
      <c r="B162" s="38">
        <f t="shared" si="7"/>
        <v>107.2</v>
      </c>
      <c r="C162" s="38">
        <f t="shared" si="6"/>
        <v>110.1</v>
      </c>
      <c r="D162" s="77">
        <v>6.74</v>
      </c>
      <c r="E162" s="63" t="s">
        <v>165</v>
      </c>
      <c r="F162" s="1"/>
      <c r="G162" s="44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s="47" customFormat="1" ht="16.25" customHeight="1" x14ac:dyDescent="0.25">
      <c r="A163" s="59" t="s">
        <v>172</v>
      </c>
      <c r="B163" s="38">
        <f t="shared" si="7"/>
        <v>103.7</v>
      </c>
      <c r="C163" s="38">
        <f t="shared" si="6"/>
        <v>106.5</v>
      </c>
      <c r="D163" s="77">
        <v>6.52</v>
      </c>
      <c r="E163" s="63" t="s">
        <v>165</v>
      </c>
      <c r="F163" s="1"/>
      <c r="G163" s="4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s="47" customFormat="1" ht="16.25" customHeight="1" x14ac:dyDescent="0.25">
      <c r="A164" s="59" t="s">
        <v>173</v>
      </c>
      <c r="B164" s="38">
        <f t="shared" si="7"/>
        <v>44.4</v>
      </c>
      <c r="C164" s="38">
        <f t="shared" ref="C164:C208" si="8">ROUND(D164*$B$6,1)</f>
        <v>45.6</v>
      </c>
      <c r="D164" s="77">
        <v>2.79</v>
      </c>
      <c r="E164" s="63" t="s">
        <v>165</v>
      </c>
      <c r="F164" s="1"/>
      <c r="G164" s="4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s="47" customFormat="1" ht="16.25" customHeight="1" x14ac:dyDescent="0.25">
      <c r="A165" s="59" t="s">
        <v>174</v>
      </c>
      <c r="B165" s="38">
        <f t="shared" si="7"/>
        <v>107.2</v>
      </c>
      <c r="C165" s="38">
        <f t="shared" si="8"/>
        <v>110.1</v>
      </c>
      <c r="D165" s="77">
        <v>6.74</v>
      </c>
      <c r="E165" s="63" t="s">
        <v>165</v>
      </c>
      <c r="F165" s="1"/>
      <c r="G165" s="4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s="47" customFormat="1" ht="16.25" customHeight="1" x14ac:dyDescent="0.25">
      <c r="A166" s="59" t="s">
        <v>175</v>
      </c>
      <c r="B166" s="38">
        <f t="shared" si="7"/>
        <v>103.7</v>
      </c>
      <c r="C166" s="38">
        <f t="shared" si="8"/>
        <v>106.5</v>
      </c>
      <c r="D166" s="77">
        <v>6.52</v>
      </c>
      <c r="E166" s="63" t="s">
        <v>165</v>
      </c>
      <c r="F166" s="1"/>
      <c r="G166" s="4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s="47" customFormat="1" ht="16.25" customHeight="1" x14ac:dyDescent="0.25">
      <c r="A167" s="59" t="s">
        <v>176</v>
      </c>
      <c r="B167" s="38">
        <f t="shared" si="7"/>
        <v>1273.4000000000001</v>
      </c>
      <c r="C167" s="38">
        <f t="shared" si="8"/>
        <v>1307.9000000000001</v>
      </c>
      <c r="D167" s="77">
        <v>80.09</v>
      </c>
      <c r="E167" s="63" t="s">
        <v>165</v>
      </c>
      <c r="F167" s="1"/>
      <c r="G167" s="4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s="47" customFormat="1" ht="16.25" customHeight="1" x14ac:dyDescent="0.25">
      <c r="A168" s="59" t="s">
        <v>177</v>
      </c>
      <c r="B168" s="38">
        <f t="shared" si="7"/>
        <v>1273.4000000000001</v>
      </c>
      <c r="C168" s="38">
        <f t="shared" si="8"/>
        <v>1307.9000000000001</v>
      </c>
      <c r="D168" s="77">
        <v>80.09</v>
      </c>
      <c r="E168" s="63" t="s">
        <v>165</v>
      </c>
      <c r="F168" s="1"/>
      <c r="G168" s="4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s="47" customFormat="1" ht="16.25" customHeight="1" x14ac:dyDescent="0.25">
      <c r="A169" s="59" t="s">
        <v>178</v>
      </c>
      <c r="B169" s="38">
        <f t="shared" si="7"/>
        <v>1273.4000000000001</v>
      </c>
      <c r="C169" s="38">
        <f t="shared" si="8"/>
        <v>1307.9000000000001</v>
      </c>
      <c r="D169" s="77">
        <v>80.09</v>
      </c>
      <c r="E169" s="63" t="s">
        <v>165</v>
      </c>
      <c r="F169" s="1"/>
      <c r="G169" s="4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s="47" customFormat="1" ht="16.25" customHeight="1" x14ac:dyDescent="0.25">
      <c r="A170" s="59" t="s">
        <v>179</v>
      </c>
      <c r="B170" s="38">
        <f t="shared" si="7"/>
        <v>1294.3</v>
      </c>
      <c r="C170" s="38">
        <f t="shared" si="8"/>
        <v>1329.3</v>
      </c>
      <c r="D170" s="77">
        <v>81.400000000000006</v>
      </c>
      <c r="E170" s="63" t="s">
        <v>165</v>
      </c>
      <c r="F170" s="1"/>
      <c r="G170" s="44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s="47" customFormat="1" ht="16.25" customHeight="1" x14ac:dyDescent="0.25">
      <c r="A171" s="59" t="s">
        <v>180</v>
      </c>
      <c r="B171" s="38">
        <f t="shared" si="7"/>
        <v>1010.9</v>
      </c>
      <c r="C171" s="38">
        <f t="shared" si="8"/>
        <v>1038.3</v>
      </c>
      <c r="D171" s="77">
        <v>63.58</v>
      </c>
      <c r="E171" s="63" t="s">
        <v>165</v>
      </c>
      <c r="F171" s="1"/>
      <c r="G171" s="4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s="47" customFormat="1" ht="16.25" customHeight="1" x14ac:dyDescent="0.25">
      <c r="A172" s="59" t="s">
        <v>181</v>
      </c>
      <c r="B172" s="38">
        <f t="shared" si="7"/>
        <v>96</v>
      </c>
      <c r="C172" s="38">
        <f t="shared" si="8"/>
        <v>98.6</v>
      </c>
      <c r="D172" s="77">
        <v>6.04</v>
      </c>
      <c r="E172" s="63" t="s">
        <v>165</v>
      </c>
      <c r="F172" s="1"/>
      <c r="G172" s="4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s="47" customFormat="1" ht="16.25" customHeight="1" x14ac:dyDescent="0.25">
      <c r="A173" s="59" t="s">
        <v>182</v>
      </c>
      <c r="B173" s="38">
        <f t="shared" si="7"/>
        <v>120.2</v>
      </c>
      <c r="C173" s="38">
        <f t="shared" si="8"/>
        <v>123.5</v>
      </c>
      <c r="D173" s="77">
        <v>7.56</v>
      </c>
      <c r="E173" s="63" t="s">
        <v>165</v>
      </c>
      <c r="F173" s="1"/>
      <c r="G173" s="4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s="47" customFormat="1" ht="16.25" customHeight="1" x14ac:dyDescent="0.25">
      <c r="A174" s="59" t="s">
        <v>183</v>
      </c>
      <c r="B174" s="38">
        <f t="shared" si="7"/>
        <v>1090.7</v>
      </c>
      <c r="C174" s="38">
        <f t="shared" si="8"/>
        <v>1120.2</v>
      </c>
      <c r="D174" s="77">
        <v>68.599999999999994</v>
      </c>
      <c r="E174" s="63" t="s">
        <v>184</v>
      </c>
      <c r="F174" s="1"/>
      <c r="G174" s="4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s="47" customFormat="1" ht="16.25" customHeight="1" x14ac:dyDescent="0.25">
      <c r="A175" s="59" t="s">
        <v>185</v>
      </c>
      <c r="B175" s="38">
        <f t="shared" si="7"/>
        <v>1639.3</v>
      </c>
      <c r="C175" s="38">
        <f t="shared" si="8"/>
        <v>1683.6</v>
      </c>
      <c r="D175" s="77">
        <v>103.1</v>
      </c>
      <c r="E175" s="63" t="s">
        <v>184</v>
      </c>
      <c r="F175" s="1"/>
      <c r="G175" s="44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s="47" customFormat="1" ht="16.25" customHeight="1" x14ac:dyDescent="0.25">
      <c r="A176" s="59" t="s">
        <v>186</v>
      </c>
      <c r="B176" s="38">
        <f t="shared" si="7"/>
        <v>1639.3</v>
      </c>
      <c r="C176" s="38">
        <f t="shared" si="8"/>
        <v>1683.6</v>
      </c>
      <c r="D176" s="77">
        <v>103.1</v>
      </c>
      <c r="E176" s="63" t="s">
        <v>184</v>
      </c>
      <c r="F176" s="1"/>
      <c r="G176" s="4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s="47" customFormat="1" ht="16.25" customHeight="1" x14ac:dyDescent="0.25">
      <c r="A177" s="59" t="s">
        <v>187</v>
      </c>
      <c r="B177" s="38">
        <f t="shared" si="7"/>
        <v>763.2</v>
      </c>
      <c r="C177" s="38">
        <f t="shared" si="8"/>
        <v>783.8</v>
      </c>
      <c r="D177" s="77">
        <v>48</v>
      </c>
      <c r="E177" s="63" t="s">
        <v>184</v>
      </c>
      <c r="F177" s="1"/>
      <c r="G177" s="4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s="47" customFormat="1" ht="16.25" customHeight="1" x14ac:dyDescent="0.25">
      <c r="A178" s="59" t="s">
        <v>188</v>
      </c>
      <c r="B178" s="38">
        <f t="shared" si="7"/>
        <v>27</v>
      </c>
      <c r="C178" s="38">
        <f t="shared" si="8"/>
        <v>27.8</v>
      </c>
      <c r="D178" s="77">
        <v>1.7</v>
      </c>
      <c r="E178" s="63" t="s">
        <v>184</v>
      </c>
      <c r="F178" s="1"/>
      <c r="G178" s="44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s="47" customFormat="1" ht="16.25" customHeight="1" x14ac:dyDescent="0.25">
      <c r="A179" s="59" t="s">
        <v>189</v>
      </c>
      <c r="B179" s="38">
        <f t="shared" si="7"/>
        <v>1898.5</v>
      </c>
      <c r="C179" s="38">
        <f t="shared" si="8"/>
        <v>1949.8</v>
      </c>
      <c r="D179" s="77">
        <v>119.4</v>
      </c>
      <c r="E179" s="63" t="s">
        <v>184</v>
      </c>
      <c r="F179" s="1"/>
      <c r="G179" s="4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s="47" customFormat="1" ht="16.25" customHeight="1" x14ac:dyDescent="0.25">
      <c r="A180" s="59" t="s">
        <v>190</v>
      </c>
      <c r="B180" s="38">
        <f t="shared" si="7"/>
        <v>284.3</v>
      </c>
      <c r="C180" s="38">
        <f t="shared" si="8"/>
        <v>292</v>
      </c>
      <c r="D180" s="77">
        <v>17.88</v>
      </c>
      <c r="E180" s="63" t="s">
        <v>191</v>
      </c>
      <c r="F180" s="1"/>
      <c r="G180" s="4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s="47" customFormat="1" ht="16.25" customHeight="1" x14ac:dyDescent="0.25">
      <c r="A181" s="59" t="s">
        <v>192</v>
      </c>
      <c r="B181" s="38">
        <f t="shared" si="7"/>
        <v>480</v>
      </c>
      <c r="C181" s="38">
        <f t="shared" si="8"/>
        <v>493</v>
      </c>
      <c r="D181" s="77">
        <v>30.19</v>
      </c>
      <c r="E181" s="63" t="s">
        <v>191</v>
      </c>
      <c r="F181" s="1"/>
      <c r="G181" s="4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s="47" customFormat="1" ht="16.25" customHeight="1" x14ac:dyDescent="0.25">
      <c r="A182" s="59" t="s">
        <v>193</v>
      </c>
      <c r="B182" s="38">
        <f t="shared" si="7"/>
        <v>957.5</v>
      </c>
      <c r="C182" s="38">
        <f t="shared" si="8"/>
        <v>983.4</v>
      </c>
      <c r="D182" s="77">
        <v>60.22</v>
      </c>
      <c r="E182" s="63" t="s">
        <v>191</v>
      </c>
      <c r="F182" s="1"/>
      <c r="G182" s="4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s="47" customFormat="1" ht="16.25" customHeight="1" x14ac:dyDescent="0.25">
      <c r="A183" s="59" t="s">
        <v>194</v>
      </c>
      <c r="B183" s="38">
        <f t="shared" si="7"/>
        <v>968.9</v>
      </c>
      <c r="C183" s="38">
        <f t="shared" si="8"/>
        <v>995.2</v>
      </c>
      <c r="D183" s="77">
        <v>60.94</v>
      </c>
      <c r="E183" s="63" t="s">
        <v>191</v>
      </c>
      <c r="F183" s="1"/>
      <c r="G183" s="4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s="47" customFormat="1" ht="16.25" customHeight="1" x14ac:dyDescent="0.25">
      <c r="A184" s="59" t="s">
        <v>195</v>
      </c>
      <c r="B184" s="38">
        <f t="shared" si="7"/>
        <v>1728.5</v>
      </c>
      <c r="C184" s="38">
        <f t="shared" si="8"/>
        <v>1775.2</v>
      </c>
      <c r="D184" s="77">
        <v>108.71</v>
      </c>
      <c r="E184" s="63" t="s">
        <v>191</v>
      </c>
      <c r="F184" s="1"/>
      <c r="G184" s="4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s="47" customFormat="1" ht="16.25" customHeight="1" x14ac:dyDescent="0.25">
      <c r="A185" s="59" t="s">
        <v>196</v>
      </c>
      <c r="B185" s="38">
        <f t="shared" si="7"/>
        <v>1728.5</v>
      </c>
      <c r="C185" s="38">
        <f t="shared" si="8"/>
        <v>1775.2</v>
      </c>
      <c r="D185" s="77">
        <v>108.71</v>
      </c>
      <c r="E185" s="63" t="s">
        <v>191</v>
      </c>
      <c r="F185" s="1"/>
      <c r="G185" s="4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s="47" customFormat="1" ht="16.25" customHeight="1" x14ac:dyDescent="0.25">
      <c r="A186" s="59" t="s">
        <v>197</v>
      </c>
      <c r="B186" s="38">
        <f t="shared" si="7"/>
        <v>2421.9</v>
      </c>
      <c r="C186" s="38">
        <f t="shared" si="8"/>
        <v>2487.4</v>
      </c>
      <c r="D186" s="77">
        <v>152.32</v>
      </c>
      <c r="E186" s="63" t="s">
        <v>191</v>
      </c>
      <c r="F186" s="1"/>
      <c r="G186" s="44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s="47" customFormat="1" ht="16.25" customHeight="1" x14ac:dyDescent="0.25">
      <c r="A187" s="59" t="s">
        <v>198</v>
      </c>
      <c r="B187" s="38">
        <f t="shared" si="7"/>
        <v>957.5</v>
      </c>
      <c r="C187" s="38">
        <f t="shared" si="8"/>
        <v>983.4</v>
      </c>
      <c r="D187" s="77">
        <v>60.22</v>
      </c>
      <c r="E187" s="63" t="s">
        <v>191</v>
      </c>
      <c r="F187" s="1"/>
      <c r="G187" s="4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s="47" customFormat="1" ht="16.25" customHeight="1" x14ac:dyDescent="0.25">
      <c r="A188" s="59" t="s">
        <v>199</v>
      </c>
      <c r="B188" s="38">
        <f t="shared" si="7"/>
        <v>968.9</v>
      </c>
      <c r="C188" s="38">
        <f t="shared" si="8"/>
        <v>995.2</v>
      </c>
      <c r="D188" s="77">
        <v>60.94</v>
      </c>
      <c r="E188" s="63" t="s">
        <v>191</v>
      </c>
      <c r="F188" s="1"/>
      <c r="G188" s="4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s="47" customFormat="1" ht="16.25" customHeight="1" x14ac:dyDescent="0.25">
      <c r="A189" s="59" t="s">
        <v>200</v>
      </c>
      <c r="B189" s="38">
        <f t="shared" si="7"/>
        <v>144.19999999999999</v>
      </c>
      <c r="C189" s="38">
        <f t="shared" si="8"/>
        <v>148.1</v>
      </c>
      <c r="D189" s="77">
        <v>9.07</v>
      </c>
      <c r="E189" s="63" t="s">
        <v>191</v>
      </c>
      <c r="F189" s="1"/>
      <c r="G189" s="4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s="47" customFormat="1" ht="16.25" customHeight="1" x14ac:dyDescent="0.25">
      <c r="A190" s="59" t="s">
        <v>188</v>
      </c>
      <c r="B190" s="38">
        <f t="shared" si="7"/>
        <v>127.7</v>
      </c>
      <c r="C190" s="38">
        <f t="shared" si="8"/>
        <v>131.1</v>
      </c>
      <c r="D190" s="77">
        <v>8.0299999999999994</v>
      </c>
      <c r="E190" s="63" t="s">
        <v>191</v>
      </c>
      <c r="F190" s="1"/>
      <c r="G190" s="4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s="47" customFormat="1" ht="16.25" customHeight="1" x14ac:dyDescent="0.25">
      <c r="A191" s="59" t="s">
        <v>201</v>
      </c>
      <c r="B191" s="38">
        <f t="shared" si="7"/>
        <v>293.39999999999998</v>
      </c>
      <c r="C191" s="38">
        <f t="shared" si="8"/>
        <v>301.3</v>
      </c>
      <c r="D191" s="77">
        <v>18.45</v>
      </c>
      <c r="E191" s="63" t="s">
        <v>191</v>
      </c>
      <c r="F191" s="1"/>
      <c r="G191" s="4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s="47" customFormat="1" ht="16.25" customHeight="1" x14ac:dyDescent="0.25">
      <c r="A192" s="59" t="s">
        <v>202</v>
      </c>
      <c r="B192" s="38">
        <f t="shared" si="7"/>
        <v>293.39999999999998</v>
      </c>
      <c r="C192" s="38">
        <f t="shared" si="8"/>
        <v>301.3</v>
      </c>
      <c r="D192" s="77">
        <v>18.45</v>
      </c>
      <c r="E192" s="63" t="s">
        <v>191</v>
      </c>
      <c r="F192" s="1"/>
      <c r="G192" s="4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s="47" customFormat="1" ht="16.25" customHeight="1" x14ac:dyDescent="0.25">
      <c r="A193" s="66" t="s">
        <v>203</v>
      </c>
      <c r="B193" s="38">
        <f t="shared" si="7"/>
        <v>133.1</v>
      </c>
      <c r="C193" s="38">
        <f t="shared" si="8"/>
        <v>136.69999999999999</v>
      </c>
      <c r="D193" s="78">
        <v>8.3699999999999992</v>
      </c>
      <c r="E193" s="67" t="s">
        <v>191</v>
      </c>
      <c r="F193" s="1"/>
      <c r="G193" s="4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s="47" customFormat="1" ht="16.25" customHeight="1" x14ac:dyDescent="0.25">
      <c r="A194" s="59" t="s">
        <v>204</v>
      </c>
      <c r="B194" s="38">
        <f t="shared" si="7"/>
        <v>92.1</v>
      </c>
      <c r="C194" s="38">
        <f t="shared" si="8"/>
        <v>94.6</v>
      </c>
      <c r="D194" s="77">
        <v>5.79</v>
      </c>
      <c r="E194" s="63" t="s">
        <v>205</v>
      </c>
      <c r="F194" s="1"/>
      <c r="G194" s="4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s="47" customFormat="1" ht="16.25" customHeight="1" x14ac:dyDescent="0.25">
      <c r="A195" s="59" t="s">
        <v>206</v>
      </c>
      <c r="B195" s="38">
        <f t="shared" ref="B195:B208" si="9">ROUND(D195*$B$4,1)</f>
        <v>234.5</v>
      </c>
      <c r="C195" s="38">
        <f t="shared" si="8"/>
        <v>240.9</v>
      </c>
      <c r="D195" s="77">
        <v>14.75</v>
      </c>
      <c r="E195" s="63" t="s">
        <v>205</v>
      </c>
      <c r="F195" s="1"/>
      <c r="G195" s="4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s="47" customFormat="1" ht="16.25" customHeight="1" x14ac:dyDescent="0.25">
      <c r="A196" s="59" t="s">
        <v>207</v>
      </c>
      <c r="B196" s="38">
        <f t="shared" si="9"/>
        <v>436</v>
      </c>
      <c r="C196" s="38">
        <f t="shared" si="8"/>
        <v>447.8</v>
      </c>
      <c r="D196" s="77">
        <v>27.42</v>
      </c>
      <c r="E196" s="63" t="s">
        <v>205</v>
      </c>
      <c r="F196" s="1"/>
      <c r="G196" s="4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s="47" customFormat="1" ht="16.25" customHeight="1" x14ac:dyDescent="0.25">
      <c r="A197" s="59" t="s">
        <v>208</v>
      </c>
      <c r="B197" s="38">
        <f t="shared" si="9"/>
        <v>87.1</v>
      </c>
      <c r="C197" s="38">
        <f t="shared" si="8"/>
        <v>89.5</v>
      </c>
      <c r="D197" s="77">
        <v>5.48</v>
      </c>
      <c r="E197" s="63" t="s">
        <v>205</v>
      </c>
      <c r="F197" s="1"/>
      <c r="G197" s="44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s="47" customFormat="1" ht="16.25" customHeight="1" x14ac:dyDescent="0.25">
      <c r="A198" s="59" t="s">
        <v>209</v>
      </c>
      <c r="B198" s="38">
        <f t="shared" si="9"/>
        <v>118</v>
      </c>
      <c r="C198" s="38">
        <f t="shared" si="8"/>
        <v>121.2</v>
      </c>
      <c r="D198" s="77">
        <v>7.42</v>
      </c>
      <c r="E198" s="63" t="s">
        <v>205</v>
      </c>
      <c r="F198" s="1"/>
      <c r="G198" s="4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s="47" customFormat="1" ht="16.25" customHeight="1" x14ac:dyDescent="0.25">
      <c r="A199" s="59" t="s">
        <v>210</v>
      </c>
      <c r="B199" s="38">
        <f t="shared" si="9"/>
        <v>92.1</v>
      </c>
      <c r="C199" s="38">
        <f t="shared" si="8"/>
        <v>94.6</v>
      </c>
      <c r="D199" s="77">
        <v>5.79</v>
      </c>
      <c r="E199" s="63" t="s">
        <v>205</v>
      </c>
      <c r="F199" s="1"/>
      <c r="G199" s="4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s="47" customFormat="1" ht="16.25" customHeight="1" x14ac:dyDescent="0.25">
      <c r="A200" s="59" t="s">
        <v>211</v>
      </c>
      <c r="B200" s="38">
        <f t="shared" si="9"/>
        <v>92.1</v>
      </c>
      <c r="C200" s="38">
        <f t="shared" si="8"/>
        <v>94.6</v>
      </c>
      <c r="D200" s="77">
        <v>5.79</v>
      </c>
      <c r="E200" s="63" t="s">
        <v>205</v>
      </c>
      <c r="F200" s="1"/>
      <c r="G200" s="4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s="47" customFormat="1" ht="16.25" customHeight="1" x14ac:dyDescent="0.25">
      <c r="A201" s="59" t="s">
        <v>212</v>
      </c>
      <c r="B201" s="38">
        <f t="shared" si="9"/>
        <v>234.5</v>
      </c>
      <c r="C201" s="38">
        <f t="shared" si="8"/>
        <v>240.9</v>
      </c>
      <c r="D201" s="77">
        <v>14.75</v>
      </c>
      <c r="E201" s="63" t="s">
        <v>205</v>
      </c>
      <c r="F201" s="1"/>
      <c r="G201" s="4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s="47" customFormat="1" ht="16.25" customHeight="1" x14ac:dyDescent="0.25">
      <c r="A202" s="59" t="s">
        <v>213</v>
      </c>
      <c r="B202" s="38">
        <f t="shared" si="9"/>
        <v>501.3</v>
      </c>
      <c r="C202" s="38">
        <f t="shared" si="8"/>
        <v>514.9</v>
      </c>
      <c r="D202" s="77">
        <v>31.53</v>
      </c>
      <c r="E202" s="63" t="s">
        <v>205</v>
      </c>
      <c r="F202" s="1"/>
      <c r="G202" s="4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s="47" customFormat="1" ht="16.25" customHeight="1" x14ac:dyDescent="0.25">
      <c r="A203" s="59" t="s">
        <v>214</v>
      </c>
      <c r="B203" s="38">
        <f t="shared" si="9"/>
        <v>100.3</v>
      </c>
      <c r="C203" s="38">
        <f t="shared" si="8"/>
        <v>103</v>
      </c>
      <c r="D203" s="77">
        <v>6.31</v>
      </c>
      <c r="E203" s="63" t="s">
        <v>205</v>
      </c>
      <c r="F203" s="1"/>
      <c r="G203" s="4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s="47" customFormat="1" ht="16.25" customHeight="1" x14ac:dyDescent="0.25">
      <c r="A204" s="59" t="s">
        <v>215</v>
      </c>
      <c r="B204" s="38">
        <f t="shared" si="9"/>
        <v>53.4</v>
      </c>
      <c r="C204" s="38">
        <f t="shared" si="8"/>
        <v>54.9</v>
      </c>
      <c r="D204" s="77">
        <v>3.36</v>
      </c>
      <c r="E204" s="63" t="s">
        <v>205</v>
      </c>
      <c r="F204" s="1"/>
      <c r="G204" s="4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s="47" customFormat="1" ht="16.25" customHeight="1" x14ac:dyDescent="0.25">
      <c r="A205" s="59" t="s">
        <v>216</v>
      </c>
      <c r="B205" s="38">
        <f t="shared" si="9"/>
        <v>53.4</v>
      </c>
      <c r="C205" s="38">
        <f t="shared" si="8"/>
        <v>54.9</v>
      </c>
      <c r="D205" s="77">
        <v>3.36</v>
      </c>
      <c r="E205" s="63" t="s">
        <v>205</v>
      </c>
      <c r="F205" s="1"/>
      <c r="G205" s="4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s="47" customFormat="1" ht="16.25" customHeight="1" x14ac:dyDescent="0.25">
      <c r="A206" s="59" t="s">
        <v>217</v>
      </c>
      <c r="B206" s="38">
        <f t="shared" si="9"/>
        <v>5088</v>
      </c>
      <c r="C206" s="38">
        <f t="shared" si="8"/>
        <v>5225.6000000000004</v>
      </c>
      <c r="D206" s="77">
        <v>320</v>
      </c>
      <c r="E206" s="63" t="s">
        <v>218</v>
      </c>
      <c r="F206" s="1"/>
      <c r="G206" s="4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s="47" customFormat="1" ht="16.25" customHeight="1" x14ac:dyDescent="0.25">
      <c r="A207" s="59" t="s">
        <v>219</v>
      </c>
      <c r="B207" s="38">
        <f t="shared" si="9"/>
        <v>5088</v>
      </c>
      <c r="C207" s="38">
        <f t="shared" si="8"/>
        <v>5225.6000000000004</v>
      </c>
      <c r="D207" s="77">
        <v>320</v>
      </c>
      <c r="E207" s="63" t="s">
        <v>218</v>
      </c>
      <c r="F207" s="1"/>
      <c r="G207" s="4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s="47" customFormat="1" ht="16.25" customHeight="1" x14ac:dyDescent="0.25">
      <c r="A208" s="66" t="s">
        <v>220</v>
      </c>
      <c r="B208" s="38">
        <f t="shared" si="9"/>
        <v>1383.3</v>
      </c>
      <c r="C208" s="38">
        <f t="shared" si="8"/>
        <v>1420.7</v>
      </c>
      <c r="D208" s="78">
        <v>87</v>
      </c>
      <c r="E208" s="63" t="s">
        <v>218</v>
      </c>
      <c r="F208" s="1"/>
      <c r="G208" s="4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6.25" customHeight="1" x14ac:dyDescent="0.25">
      <c r="A209" s="11"/>
      <c r="B209" s="19"/>
      <c r="C209" s="20"/>
      <c r="D209" s="23"/>
      <c r="E209" s="11"/>
      <c r="F209" s="11"/>
      <c r="G209" s="44"/>
    </row>
    <row r="210" spans="1:27" ht="16.25" customHeight="1" x14ac:dyDescent="0.25">
      <c r="A210" s="35" t="s">
        <v>221</v>
      </c>
      <c r="E210" s="1"/>
      <c r="G210" s="44"/>
    </row>
    <row r="211" spans="1:27" ht="16.25" customHeight="1" x14ac:dyDescent="0.25">
      <c r="A211" s="5"/>
      <c r="E211" s="1"/>
      <c r="G211" s="44"/>
    </row>
    <row r="212" spans="1:27" s="47" customFormat="1" ht="16.25" customHeight="1" thickBot="1" x14ac:dyDescent="0.3">
      <c r="A212" s="29" t="s">
        <v>7</v>
      </c>
      <c r="B212" s="1"/>
      <c r="C212" s="2"/>
      <c r="D212" s="3"/>
      <c r="E212" s="1"/>
      <c r="F212" s="1"/>
      <c r="G212" s="4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s="47" customFormat="1" ht="16.25" customHeight="1" thickTop="1" x14ac:dyDescent="0.3">
      <c r="A213" s="30" t="s">
        <v>222</v>
      </c>
      <c r="B213" s="34" t="s">
        <v>223</v>
      </c>
      <c r="C213" s="34" t="s">
        <v>224</v>
      </c>
      <c r="D213" s="31" t="s">
        <v>225</v>
      </c>
      <c r="E213" s="32" t="s">
        <v>12</v>
      </c>
      <c r="F213" s="15" t="s">
        <v>226</v>
      </c>
      <c r="G213" s="4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s="47" customFormat="1" ht="16.25" customHeight="1" x14ac:dyDescent="0.25">
      <c r="A214" s="53" t="s">
        <v>227</v>
      </c>
      <c r="B214" s="38">
        <f t="shared" ref="B214:B229" si="10">ROUND(D214*$B$5,0)</f>
        <v>1923</v>
      </c>
      <c r="C214" s="38">
        <f>ROUND(D214*$B$7,0)</f>
        <v>1976</v>
      </c>
      <c r="D214" s="79">
        <v>10</v>
      </c>
      <c r="E214" s="56" t="s">
        <v>228</v>
      </c>
      <c r="F214" s="42" t="s">
        <v>229</v>
      </c>
      <c r="G214" s="4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s="47" customFormat="1" ht="16.25" customHeight="1" x14ac:dyDescent="0.25">
      <c r="A215" s="53" t="s">
        <v>230</v>
      </c>
      <c r="B215" s="38">
        <f t="shared" si="10"/>
        <v>1923</v>
      </c>
      <c r="C215" s="38">
        <f t="shared" ref="C215:C229" si="11">ROUND(D215*$B$7,0)</f>
        <v>1976</v>
      </c>
      <c r="D215" s="79">
        <v>10</v>
      </c>
      <c r="E215" s="56" t="s">
        <v>228</v>
      </c>
      <c r="F215" s="42" t="s">
        <v>229</v>
      </c>
      <c r="G215" s="4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s="47" customFormat="1" ht="16.25" customHeight="1" x14ac:dyDescent="0.25">
      <c r="A216" s="53" t="s">
        <v>231</v>
      </c>
      <c r="B216" s="38">
        <f t="shared" si="10"/>
        <v>2308</v>
      </c>
      <c r="C216" s="38">
        <f t="shared" si="11"/>
        <v>2371</v>
      </c>
      <c r="D216" s="79">
        <v>12</v>
      </c>
      <c r="E216" s="56" t="s">
        <v>228</v>
      </c>
      <c r="F216" s="42" t="s">
        <v>229</v>
      </c>
      <c r="G216" s="4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s="47" customFormat="1" ht="16.25" customHeight="1" x14ac:dyDescent="0.25">
      <c r="A217" s="53" t="s">
        <v>232</v>
      </c>
      <c r="B217" s="38">
        <f t="shared" si="10"/>
        <v>2308</v>
      </c>
      <c r="C217" s="38">
        <f t="shared" si="11"/>
        <v>2371</v>
      </c>
      <c r="D217" s="79">
        <v>12</v>
      </c>
      <c r="E217" s="56" t="s">
        <v>228</v>
      </c>
      <c r="F217" s="42" t="s">
        <v>229</v>
      </c>
      <c r="G217" s="4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s="47" customFormat="1" ht="16.25" customHeight="1" x14ac:dyDescent="0.25">
      <c r="A218" s="53" t="s">
        <v>233</v>
      </c>
      <c r="B218" s="38">
        <f t="shared" si="10"/>
        <v>962</v>
      </c>
      <c r="C218" s="38">
        <f t="shared" si="11"/>
        <v>988</v>
      </c>
      <c r="D218" s="79">
        <v>5</v>
      </c>
      <c r="E218" s="56" t="s">
        <v>228</v>
      </c>
      <c r="F218" s="42" t="s">
        <v>229</v>
      </c>
      <c r="G218" s="4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s="47" customFormat="1" ht="16.25" customHeight="1" x14ac:dyDescent="0.25">
      <c r="A219" s="53" t="s">
        <v>234</v>
      </c>
      <c r="B219" s="38">
        <f t="shared" si="10"/>
        <v>1923</v>
      </c>
      <c r="C219" s="38">
        <f t="shared" si="11"/>
        <v>1976</v>
      </c>
      <c r="D219" s="79">
        <v>10</v>
      </c>
      <c r="E219" s="56" t="s">
        <v>228</v>
      </c>
      <c r="F219" s="42" t="s">
        <v>229</v>
      </c>
      <c r="G219" s="4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s="47" customFormat="1" ht="16.25" customHeight="1" x14ac:dyDescent="0.25">
      <c r="A220" s="53" t="s">
        <v>235</v>
      </c>
      <c r="B220" s="38">
        <f t="shared" si="10"/>
        <v>3846</v>
      </c>
      <c r="C220" s="38">
        <f t="shared" si="11"/>
        <v>3952</v>
      </c>
      <c r="D220" s="79">
        <v>20</v>
      </c>
      <c r="E220" s="56" t="s">
        <v>228</v>
      </c>
      <c r="F220" s="42" t="s">
        <v>229</v>
      </c>
      <c r="G220" s="4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s="47" customFormat="1" ht="16.25" customHeight="1" x14ac:dyDescent="0.25">
      <c r="A221" s="53" t="s">
        <v>236</v>
      </c>
      <c r="B221" s="38">
        <f t="shared" si="10"/>
        <v>19231</v>
      </c>
      <c r="C221" s="38">
        <f t="shared" si="11"/>
        <v>19759</v>
      </c>
      <c r="D221" s="79">
        <v>100</v>
      </c>
      <c r="E221" s="56" t="s">
        <v>228</v>
      </c>
      <c r="F221" s="42" t="s">
        <v>229</v>
      </c>
      <c r="G221" s="44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s="47" customFormat="1" ht="16.25" customHeight="1" x14ac:dyDescent="0.25">
      <c r="A222" s="53" t="s">
        <v>237</v>
      </c>
      <c r="B222" s="38">
        <f t="shared" si="10"/>
        <v>19231</v>
      </c>
      <c r="C222" s="38">
        <f t="shared" si="11"/>
        <v>19759</v>
      </c>
      <c r="D222" s="79">
        <v>100</v>
      </c>
      <c r="E222" s="56" t="s">
        <v>228</v>
      </c>
      <c r="F222" s="42" t="s">
        <v>229</v>
      </c>
      <c r="G222" s="44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s="47" customFormat="1" ht="16.25" customHeight="1" x14ac:dyDescent="0.25">
      <c r="A223" s="53" t="s">
        <v>234</v>
      </c>
      <c r="B223" s="38">
        <f t="shared" si="10"/>
        <v>1923</v>
      </c>
      <c r="C223" s="38">
        <f t="shared" si="11"/>
        <v>1976</v>
      </c>
      <c r="D223" s="79">
        <v>10</v>
      </c>
      <c r="E223" s="56" t="s">
        <v>238</v>
      </c>
      <c r="F223" s="42" t="s">
        <v>229</v>
      </c>
      <c r="G223" s="44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s="47" customFormat="1" ht="16.25" customHeight="1" x14ac:dyDescent="0.25">
      <c r="A224" s="53" t="s">
        <v>235</v>
      </c>
      <c r="B224" s="38">
        <f t="shared" si="10"/>
        <v>3846</v>
      </c>
      <c r="C224" s="38">
        <f t="shared" si="11"/>
        <v>3952</v>
      </c>
      <c r="D224" s="79">
        <v>20</v>
      </c>
      <c r="E224" s="56" t="s">
        <v>238</v>
      </c>
      <c r="F224" s="42" t="s">
        <v>229</v>
      </c>
      <c r="G224" s="44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s="47" customFormat="1" ht="16.25" customHeight="1" x14ac:dyDescent="0.25">
      <c r="A225" s="53" t="s">
        <v>236</v>
      </c>
      <c r="B225" s="38">
        <f t="shared" si="10"/>
        <v>19231</v>
      </c>
      <c r="C225" s="38">
        <f t="shared" si="11"/>
        <v>19759</v>
      </c>
      <c r="D225" s="79">
        <v>100</v>
      </c>
      <c r="E225" s="56" t="s">
        <v>238</v>
      </c>
      <c r="F225" s="42" t="s">
        <v>229</v>
      </c>
      <c r="G225" s="44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s="47" customFormat="1" ht="16.25" customHeight="1" x14ac:dyDescent="0.25">
      <c r="A226" s="53" t="s">
        <v>237</v>
      </c>
      <c r="B226" s="38">
        <f t="shared" si="10"/>
        <v>19231</v>
      </c>
      <c r="C226" s="38">
        <f t="shared" si="11"/>
        <v>19759</v>
      </c>
      <c r="D226" s="79">
        <v>100</v>
      </c>
      <c r="E226" s="56" t="s">
        <v>238</v>
      </c>
      <c r="F226" s="42" t="s">
        <v>229</v>
      </c>
      <c r="G226" s="44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s="47" customFormat="1" ht="16.25" customHeight="1" x14ac:dyDescent="0.25">
      <c r="A227" s="53" t="s">
        <v>239</v>
      </c>
      <c r="B227" s="38">
        <f t="shared" si="10"/>
        <v>2308</v>
      </c>
      <c r="C227" s="38">
        <f t="shared" si="11"/>
        <v>2371</v>
      </c>
      <c r="D227" s="79">
        <v>12</v>
      </c>
      <c r="E227" s="56" t="s">
        <v>228</v>
      </c>
      <c r="F227" s="42" t="s">
        <v>229</v>
      </c>
      <c r="G227" s="44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s="47" customFormat="1" ht="16.25" customHeight="1" x14ac:dyDescent="0.25">
      <c r="A228" s="53" t="s">
        <v>240</v>
      </c>
      <c r="B228" s="38">
        <f t="shared" si="10"/>
        <v>962</v>
      </c>
      <c r="C228" s="38">
        <f t="shared" si="11"/>
        <v>988</v>
      </c>
      <c r="D228" s="79">
        <v>5</v>
      </c>
      <c r="E228" s="56" t="s">
        <v>228</v>
      </c>
      <c r="F228" s="42" t="s">
        <v>229</v>
      </c>
      <c r="G228" s="44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s="47" customFormat="1" ht="16.25" customHeight="1" x14ac:dyDescent="0.25">
      <c r="A229" s="57" t="s">
        <v>241</v>
      </c>
      <c r="B229" s="38">
        <f t="shared" si="10"/>
        <v>19231</v>
      </c>
      <c r="C229" s="38">
        <f t="shared" si="11"/>
        <v>19759</v>
      </c>
      <c r="D229" s="80">
        <v>100</v>
      </c>
      <c r="E229" s="58" t="s">
        <v>228</v>
      </c>
      <c r="F229" s="42" t="s">
        <v>229</v>
      </c>
      <c r="G229" s="44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6.25" customHeight="1" x14ac:dyDescent="0.25">
      <c r="A230" s="9"/>
      <c r="B230" s="22"/>
      <c r="C230" s="20"/>
      <c r="D230" s="24"/>
      <c r="E230" s="10"/>
      <c r="F230" s="21"/>
      <c r="G230" s="44"/>
    </row>
    <row r="231" spans="1:27" s="47" customFormat="1" ht="16.25" customHeight="1" thickBot="1" x14ac:dyDescent="0.3">
      <c r="A231" s="29" t="s">
        <v>29</v>
      </c>
      <c r="B231" s="1"/>
      <c r="C231" s="2"/>
      <c r="D231" s="3"/>
      <c r="E231" s="1"/>
      <c r="F231" s="1"/>
      <c r="G231" s="44"/>
      <c r="H231" s="17"/>
      <c r="I231" s="1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s="51" customFormat="1" ht="16.25" customHeight="1" thickTop="1" x14ac:dyDescent="0.3">
      <c r="A232" s="30" t="s">
        <v>222</v>
      </c>
      <c r="B232" s="34" t="s">
        <v>223</v>
      </c>
      <c r="C232" s="34" t="s">
        <v>224</v>
      </c>
      <c r="D232" s="31" t="s">
        <v>225</v>
      </c>
      <c r="E232" s="33" t="s">
        <v>12</v>
      </c>
      <c r="F232" s="15" t="s">
        <v>226</v>
      </c>
      <c r="G232" s="44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 spans="1:27" s="47" customFormat="1" ht="16.25" customHeight="1" x14ac:dyDescent="0.25">
      <c r="A233" s="57" t="s">
        <v>242</v>
      </c>
      <c r="B233" s="38">
        <f t="shared" ref="B233:B239" si="12">ROUND(D233*$B$5,0)</f>
        <v>11539</v>
      </c>
      <c r="C233" s="38">
        <f t="shared" ref="C233:C257" si="13">ROUND(D233*$B$7,0)</f>
        <v>11855</v>
      </c>
      <c r="D233" s="81">
        <v>60</v>
      </c>
      <c r="E233" s="63" t="s">
        <v>243</v>
      </c>
      <c r="F233" s="39" t="s">
        <v>229</v>
      </c>
      <c r="G233" s="44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s="47" customFormat="1" ht="21" x14ac:dyDescent="0.25">
      <c r="A234" s="57" t="s">
        <v>244</v>
      </c>
      <c r="B234" s="38">
        <f t="shared" si="12"/>
        <v>11539</v>
      </c>
      <c r="C234" s="38">
        <f t="shared" si="13"/>
        <v>11855</v>
      </c>
      <c r="D234" s="81">
        <v>60</v>
      </c>
      <c r="E234" s="63" t="s">
        <v>245</v>
      </c>
      <c r="F234" s="39" t="s">
        <v>229</v>
      </c>
      <c r="G234" s="44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s="47" customFormat="1" ht="16.25" customHeight="1" x14ac:dyDescent="0.25">
      <c r="A235" s="57" t="s">
        <v>246</v>
      </c>
      <c r="B235" s="38">
        <f t="shared" si="12"/>
        <v>11539</v>
      </c>
      <c r="C235" s="38">
        <f t="shared" si="13"/>
        <v>11855</v>
      </c>
      <c r="D235" s="81">
        <v>60</v>
      </c>
      <c r="E235" s="63" t="s">
        <v>247</v>
      </c>
      <c r="F235" s="39" t="s">
        <v>229</v>
      </c>
      <c r="G235" s="44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s="47" customFormat="1" ht="21" x14ac:dyDescent="0.25">
      <c r="A236" s="57" t="s">
        <v>248</v>
      </c>
      <c r="B236" s="38">
        <f t="shared" si="12"/>
        <v>11539</v>
      </c>
      <c r="C236" s="38">
        <f t="shared" si="13"/>
        <v>11855</v>
      </c>
      <c r="D236" s="81">
        <v>60</v>
      </c>
      <c r="E236" s="63" t="s">
        <v>249</v>
      </c>
      <c r="F236" s="39" t="s">
        <v>229</v>
      </c>
      <c r="G236" s="44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s="47" customFormat="1" ht="21" x14ac:dyDescent="0.25">
      <c r="A237" s="57" t="s">
        <v>250</v>
      </c>
      <c r="B237" s="38">
        <f t="shared" si="12"/>
        <v>1923</v>
      </c>
      <c r="C237" s="38">
        <f t="shared" si="13"/>
        <v>1976</v>
      </c>
      <c r="D237" s="81">
        <v>10</v>
      </c>
      <c r="E237" s="63" t="s">
        <v>251</v>
      </c>
      <c r="F237" s="39" t="s">
        <v>229</v>
      </c>
      <c r="G237" s="44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s="47" customFormat="1" x14ac:dyDescent="0.25">
      <c r="A238" s="57" t="s">
        <v>252</v>
      </c>
      <c r="B238" s="38">
        <f t="shared" si="12"/>
        <v>11539</v>
      </c>
      <c r="C238" s="38">
        <f t="shared" si="13"/>
        <v>11855</v>
      </c>
      <c r="D238" s="81">
        <v>60</v>
      </c>
      <c r="E238" s="63" t="s">
        <v>253</v>
      </c>
      <c r="F238" s="39" t="s">
        <v>229</v>
      </c>
      <c r="G238" s="44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s="47" customFormat="1" ht="31.5" x14ac:dyDescent="0.25">
      <c r="A239" s="57" t="s">
        <v>254</v>
      </c>
      <c r="B239" s="38">
        <f t="shared" si="12"/>
        <v>11539</v>
      </c>
      <c r="C239" s="38">
        <f t="shared" si="13"/>
        <v>11855</v>
      </c>
      <c r="D239" s="81">
        <v>60</v>
      </c>
      <c r="E239" s="63" t="s">
        <v>255</v>
      </c>
      <c r="F239" s="39" t="s">
        <v>229</v>
      </c>
      <c r="G239" s="44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s="47" customFormat="1" ht="21" x14ac:dyDescent="0.25">
      <c r="A240" s="57" t="s">
        <v>256</v>
      </c>
      <c r="B240" s="38">
        <f>ROUND(240*$B$5,0)</f>
        <v>46154</v>
      </c>
      <c r="C240" s="38">
        <f>ROUND(240*$B$7,0)</f>
        <v>47422</v>
      </c>
      <c r="D240" s="77" t="s">
        <v>257</v>
      </c>
      <c r="E240" s="63" t="s">
        <v>258</v>
      </c>
      <c r="F240" s="39" t="s">
        <v>229</v>
      </c>
      <c r="G240" s="44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s="47" customFormat="1" ht="21" x14ac:dyDescent="0.25">
      <c r="A241" s="57" t="s">
        <v>259</v>
      </c>
      <c r="B241" s="38">
        <f>ROUND(240*$B$5,0)</f>
        <v>46154</v>
      </c>
      <c r="C241" s="38">
        <f>ROUND(240*$B$7,0)</f>
        <v>47422</v>
      </c>
      <c r="D241" s="77" t="s">
        <v>257</v>
      </c>
      <c r="E241" s="63" t="s">
        <v>260</v>
      </c>
      <c r="F241" s="39" t="s">
        <v>229</v>
      </c>
      <c r="G241" s="44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s="47" customFormat="1" ht="21" x14ac:dyDescent="0.25">
      <c r="A242" s="57" t="s">
        <v>261</v>
      </c>
      <c r="B242" s="38">
        <f>ROUND(240*$B$5,0)</f>
        <v>46154</v>
      </c>
      <c r="C242" s="38">
        <f>ROUND(240*$B$7,0)</f>
        <v>47422</v>
      </c>
      <c r="D242" s="77" t="s">
        <v>257</v>
      </c>
      <c r="E242" s="63" t="s">
        <v>262</v>
      </c>
      <c r="F242" s="39" t="s">
        <v>229</v>
      </c>
      <c r="G242" s="44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s="47" customFormat="1" ht="21" x14ac:dyDescent="0.25">
      <c r="A243" s="57" t="s">
        <v>263</v>
      </c>
      <c r="B243" s="38">
        <f>ROUND(240*$B$5,0)</f>
        <v>46154</v>
      </c>
      <c r="C243" s="38">
        <f>ROUND(240*$B$7,0)</f>
        <v>47422</v>
      </c>
      <c r="D243" s="77" t="s">
        <v>257</v>
      </c>
      <c r="E243" s="63" t="s">
        <v>264</v>
      </c>
      <c r="F243" s="39" t="s">
        <v>229</v>
      </c>
      <c r="G243" s="44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s="47" customFormat="1" ht="21" x14ac:dyDescent="0.25">
      <c r="A244" s="57" t="s">
        <v>265</v>
      </c>
      <c r="B244" s="38">
        <f>ROUND(D244*$B$5,0)</f>
        <v>230772</v>
      </c>
      <c r="C244" s="38">
        <f t="shared" si="13"/>
        <v>237108</v>
      </c>
      <c r="D244" s="81">
        <v>1200</v>
      </c>
      <c r="E244" s="63" t="s">
        <v>264</v>
      </c>
      <c r="F244" s="39" t="s">
        <v>229</v>
      </c>
      <c r="G244" s="44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s="47" customFormat="1" x14ac:dyDescent="0.25">
      <c r="A245" s="57" t="s">
        <v>266</v>
      </c>
      <c r="B245" s="38">
        <f>ROUND(D245*$B$5,0)</f>
        <v>230772</v>
      </c>
      <c r="C245" s="38">
        <f t="shared" si="13"/>
        <v>237108</v>
      </c>
      <c r="D245" s="81">
        <v>1200</v>
      </c>
      <c r="E245" s="63" t="s">
        <v>267</v>
      </c>
      <c r="F245" s="39" t="s">
        <v>229</v>
      </c>
      <c r="G245" s="44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s="47" customFormat="1" ht="21" x14ac:dyDescent="0.25">
      <c r="A246" s="57" t="s">
        <v>268</v>
      </c>
      <c r="B246" s="38">
        <f>ROUND(240*$B$5,0)</f>
        <v>46154</v>
      </c>
      <c r="C246" s="38">
        <f>ROUND(240*$B$7,0)</f>
        <v>47422</v>
      </c>
      <c r="D246" s="77" t="s">
        <v>257</v>
      </c>
      <c r="E246" s="56" t="s">
        <v>267</v>
      </c>
      <c r="F246" s="39" t="s">
        <v>229</v>
      </c>
      <c r="G246" s="44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s="47" customFormat="1" ht="16.25" customHeight="1" x14ac:dyDescent="0.25">
      <c r="A247" s="57" t="s">
        <v>269</v>
      </c>
      <c r="B247" s="38">
        <f>ROUND(D247*$B$5,0)</f>
        <v>962</v>
      </c>
      <c r="C247" s="38">
        <f t="shared" si="13"/>
        <v>988</v>
      </c>
      <c r="D247" s="77">
        <v>5</v>
      </c>
      <c r="E247" s="56" t="s">
        <v>270</v>
      </c>
      <c r="F247" s="39" t="s">
        <v>229</v>
      </c>
      <c r="G247" s="44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s="47" customFormat="1" ht="21" x14ac:dyDescent="0.25">
      <c r="A248" s="57" t="s">
        <v>271</v>
      </c>
      <c r="B248" s="38">
        <f>ROUND(240*$B$5,0)</f>
        <v>46154</v>
      </c>
      <c r="C248" s="38">
        <f>ROUND(240*$B$7,0)</f>
        <v>47422</v>
      </c>
      <c r="D248" s="77" t="s">
        <v>257</v>
      </c>
      <c r="E248" s="56" t="s">
        <v>272</v>
      </c>
      <c r="F248" s="39" t="s">
        <v>229</v>
      </c>
      <c r="G248" s="44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s="47" customFormat="1" ht="16.25" customHeight="1" x14ac:dyDescent="0.25">
      <c r="A249" s="57" t="s">
        <v>273</v>
      </c>
      <c r="B249" s="38">
        <f>ROUND(D249*$B$5,0)</f>
        <v>11539</v>
      </c>
      <c r="C249" s="38">
        <f t="shared" si="13"/>
        <v>11855</v>
      </c>
      <c r="D249" s="81">
        <v>60</v>
      </c>
      <c r="E249" s="56" t="s">
        <v>274</v>
      </c>
      <c r="F249" s="39" t="s">
        <v>229</v>
      </c>
      <c r="G249" s="44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s="47" customFormat="1" ht="21" x14ac:dyDescent="0.25">
      <c r="A250" s="57" t="s">
        <v>275</v>
      </c>
      <c r="B250" s="38">
        <f>ROUND(240*$B$5,0)</f>
        <v>46154</v>
      </c>
      <c r="C250" s="38">
        <f>ROUND(240*$B$7,0)</f>
        <v>47422</v>
      </c>
      <c r="D250" s="77" t="s">
        <v>257</v>
      </c>
      <c r="E250" s="56" t="s">
        <v>276</v>
      </c>
      <c r="F250" s="39" t="s">
        <v>229</v>
      </c>
      <c r="G250" s="44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s="47" customFormat="1" ht="21" x14ac:dyDescent="0.25">
      <c r="A251" s="57" t="s">
        <v>277</v>
      </c>
      <c r="B251" s="38">
        <f>ROUND(240*$B$5,0)</f>
        <v>46154</v>
      </c>
      <c r="C251" s="38">
        <f>ROUND(240*$B$7,0)</f>
        <v>47422</v>
      </c>
      <c r="D251" s="81" t="s">
        <v>278</v>
      </c>
      <c r="E251" s="56" t="s">
        <v>279</v>
      </c>
      <c r="F251" s="39" t="s">
        <v>229</v>
      </c>
      <c r="G251" s="44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s="47" customFormat="1" ht="16.25" customHeight="1" x14ac:dyDescent="0.25">
      <c r="A252" s="57" t="s">
        <v>280</v>
      </c>
      <c r="B252" s="38">
        <f t="shared" ref="B252:B257" si="14">ROUND(D252*$B$5,0)</f>
        <v>11539</v>
      </c>
      <c r="C252" s="38">
        <f t="shared" si="13"/>
        <v>11855</v>
      </c>
      <c r="D252" s="81">
        <v>60</v>
      </c>
      <c r="E252" s="56" t="s">
        <v>281</v>
      </c>
      <c r="F252" s="39" t="s">
        <v>229</v>
      </c>
      <c r="G252" s="44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s="47" customFormat="1" ht="16.25" customHeight="1" x14ac:dyDescent="0.25">
      <c r="A253" s="57" t="s">
        <v>282</v>
      </c>
      <c r="B253" s="38">
        <f t="shared" si="14"/>
        <v>11539</v>
      </c>
      <c r="C253" s="38">
        <f t="shared" si="13"/>
        <v>11855</v>
      </c>
      <c r="D253" s="81">
        <v>60</v>
      </c>
      <c r="E253" s="56" t="s">
        <v>283</v>
      </c>
      <c r="F253" s="39" t="s">
        <v>229</v>
      </c>
      <c r="G253" s="44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s="47" customFormat="1" ht="16.25" customHeight="1" x14ac:dyDescent="0.25">
      <c r="A254" s="57" t="s">
        <v>284</v>
      </c>
      <c r="B254" s="38">
        <f t="shared" si="14"/>
        <v>192</v>
      </c>
      <c r="C254" s="38">
        <f t="shared" si="13"/>
        <v>198</v>
      </c>
      <c r="D254" s="81">
        <v>1</v>
      </c>
      <c r="E254" s="56" t="s">
        <v>285</v>
      </c>
      <c r="F254" s="39" t="s">
        <v>229</v>
      </c>
      <c r="G254" s="44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s="47" customFormat="1" ht="16.25" customHeight="1" x14ac:dyDescent="0.25">
      <c r="A255" s="57" t="s">
        <v>286</v>
      </c>
      <c r="B255" s="38">
        <f t="shared" si="14"/>
        <v>192</v>
      </c>
      <c r="C255" s="38">
        <f t="shared" si="13"/>
        <v>198</v>
      </c>
      <c r="D255" s="81">
        <v>1</v>
      </c>
      <c r="E255" s="56" t="s">
        <v>287</v>
      </c>
      <c r="F255" s="39" t="s">
        <v>229</v>
      </c>
      <c r="G255" s="44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s="47" customFormat="1" ht="16.25" customHeight="1" x14ac:dyDescent="0.25">
      <c r="A256" s="57" t="s">
        <v>288</v>
      </c>
      <c r="B256" s="38">
        <f t="shared" si="14"/>
        <v>192</v>
      </c>
      <c r="C256" s="38">
        <f t="shared" si="13"/>
        <v>198</v>
      </c>
      <c r="D256" s="81">
        <v>1</v>
      </c>
      <c r="E256" s="56" t="s">
        <v>289</v>
      </c>
      <c r="F256" s="39" t="s">
        <v>229</v>
      </c>
      <c r="G256" s="44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s="47" customFormat="1" ht="16.25" customHeight="1" x14ac:dyDescent="0.25">
      <c r="A257" s="57" t="s">
        <v>290</v>
      </c>
      <c r="B257" s="38">
        <f t="shared" si="14"/>
        <v>192</v>
      </c>
      <c r="C257" s="38">
        <f t="shared" si="13"/>
        <v>198</v>
      </c>
      <c r="D257" s="81">
        <v>1</v>
      </c>
      <c r="E257" s="56" t="s">
        <v>291</v>
      </c>
      <c r="F257" s="39" t="s">
        <v>229</v>
      </c>
      <c r="G257" s="44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6.25" customHeight="1" x14ac:dyDescent="0.25">
      <c r="A258" s="10"/>
      <c r="B258" s="22"/>
      <c r="C258" s="20"/>
      <c r="D258" s="27"/>
      <c r="E258" s="10"/>
      <c r="F258" s="26"/>
      <c r="G258" s="44"/>
    </row>
    <row r="259" spans="1:27" s="47" customFormat="1" ht="16.25" customHeight="1" thickBot="1" x14ac:dyDescent="0.35">
      <c r="A259" s="29" t="s">
        <v>35</v>
      </c>
      <c r="B259" s="1"/>
      <c r="C259" s="71"/>
      <c r="D259" s="3"/>
      <c r="E259" s="1"/>
      <c r="F259" s="1"/>
      <c r="G259" s="44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s="51" customFormat="1" ht="16.25" customHeight="1" thickTop="1" x14ac:dyDescent="0.3">
      <c r="A260" s="30" t="s">
        <v>222</v>
      </c>
      <c r="B260" s="34" t="s">
        <v>223</v>
      </c>
      <c r="C260" s="34" t="s">
        <v>224</v>
      </c>
      <c r="D260" s="31" t="s">
        <v>225</v>
      </c>
      <c r="E260" s="33" t="s">
        <v>12</v>
      </c>
      <c r="F260" s="15" t="s">
        <v>226</v>
      </c>
      <c r="G260" s="44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 spans="1:27" s="47" customFormat="1" ht="16.25" customHeight="1" x14ac:dyDescent="0.25">
      <c r="A261" s="62" t="s">
        <v>292</v>
      </c>
      <c r="B261" s="38">
        <f t="shared" ref="B261:B276" si="15">ROUND(D261*$B$5,0)</f>
        <v>19231</v>
      </c>
      <c r="C261" s="38">
        <f>ROUND(D261*$B$7,0)</f>
        <v>19759</v>
      </c>
      <c r="D261" s="79">
        <v>100</v>
      </c>
      <c r="E261" s="56" t="s">
        <v>293</v>
      </c>
      <c r="F261" s="39" t="s">
        <v>229</v>
      </c>
      <c r="G261" s="44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s="47" customFormat="1" ht="16.25" customHeight="1" x14ac:dyDescent="0.25">
      <c r="A262" s="62" t="s">
        <v>294</v>
      </c>
      <c r="B262" s="38">
        <f t="shared" si="15"/>
        <v>4808</v>
      </c>
      <c r="C262" s="38">
        <f t="shared" ref="C262:C325" si="16">ROUND(D262*$B$7,0)</f>
        <v>4940</v>
      </c>
      <c r="D262" s="79">
        <v>25</v>
      </c>
      <c r="E262" s="56" t="s">
        <v>293</v>
      </c>
      <c r="F262" s="39" t="s">
        <v>229</v>
      </c>
      <c r="G262" s="44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s="47" customFormat="1" ht="16.25" customHeight="1" x14ac:dyDescent="0.25">
      <c r="A263" s="62" t="s">
        <v>295</v>
      </c>
      <c r="B263" s="38">
        <f t="shared" si="15"/>
        <v>19231</v>
      </c>
      <c r="C263" s="38">
        <f t="shared" si="16"/>
        <v>19759</v>
      </c>
      <c r="D263" s="79">
        <v>100</v>
      </c>
      <c r="E263" s="56" t="s">
        <v>293</v>
      </c>
      <c r="F263" s="39" t="s">
        <v>296</v>
      </c>
      <c r="G263" s="44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s="47" customFormat="1" ht="16.25" customHeight="1" x14ac:dyDescent="0.25">
      <c r="A264" s="62" t="s">
        <v>297</v>
      </c>
      <c r="B264" s="38">
        <f t="shared" si="15"/>
        <v>1923</v>
      </c>
      <c r="C264" s="38">
        <f t="shared" si="16"/>
        <v>1976</v>
      </c>
      <c r="D264" s="79">
        <v>10</v>
      </c>
      <c r="E264" s="56" t="s">
        <v>293</v>
      </c>
      <c r="F264" s="39" t="s">
        <v>296</v>
      </c>
      <c r="G264" s="44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s="47" customFormat="1" ht="16.25" customHeight="1" x14ac:dyDescent="0.25">
      <c r="A265" s="62" t="s">
        <v>298</v>
      </c>
      <c r="B265" s="38">
        <f t="shared" si="15"/>
        <v>9616</v>
      </c>
      <c r="C265" s="38">
        <f t="shared" si="16"/>
        <v>9880</v>
      </c>
      <c r="D265" s="79">
        <v>50</v>
      </c>
      <c r="E265" s="56" t="s">
        <v>293</v>
      </c>
      <c r="F265" s="39" t="s">
        <v>229</v>
      </c>
      <c r="G265" s="44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s="47" customFormat="1" ht="16.25" customHeight="1" x14ac:dyDescent="0.25">
      <c r="A266" s="62" t="s">
        <v>299</v>
      </c>
      <c r="B266" s="38">
        <f t="shared" si="15"/>
        <v>962</v>
      </c>
      <c r="C266" s="38">
        <f t="shared" si="16"/>
        <v>988</v>
      </c>
      <c r="D266" s="79">
        <v>5</v>
      </c>
      <c r="E266" s="56" t="s">
        <v>293</v>
      </c>
      <c r="F266" s="39" t="s">
        <v>296</v>
      </c>
      <c r="G266" s="44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s="47" customFormat="1" ht="16.25" customHeight="1" x14ac:dyDescent="0.25">
      <c r="A267" s="62" t="s">
        <v>300</v>
      </c>
      <c r="B267" s="38">
        <f t="shared" si="15"/>
        <v>1923</v>
      </c>
      <c r="C267" s="38">
        <f t="shared" si="16"/>
        <v>1976</v>
      </c>
      <c r="D267" s="79">
        <v>10</v>
      </c>
      <c r="E267" s="56" t="s">
        <v>293</v>
      </c>
      <c r="F267" s="39" t="s">
        <v>296</v>
      </c>
      <c r="G267" s="44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s="47" customFormat="1" ht="16.25" customHeight="1" x14ac:dyDescent="0.25">
      <c r="A268" s="62" t="s">
        <v>301</v>
      </c>
      <c r="B268" s="38">
        <f t="shared" si="15"/>
        <v>1923</v>
      </c>
      <c r="C268" s="38">
        <f t="shared" si="16"/>
        <v>1976</v>
      </c>
      <c r="D268" s="79">
        <v>10</v>
      </c>
      <c r="E268" s="56" t="s">
        <v>293</v>
      </c>
      <c r="F268" s="39" t="s">
        <v>296</v>
      </c>
      <c r="G268" s="44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s="47" customFormat="1" ht="16.25" customHeight="1" x14ac:dyDescent="0.25">
      <c r="A269" s="62" t="s">
        <v>302</v>
      </c>
      <c r="B269" s="38">
        <f t="shared" si="15"/>
        <v>4808</v>
      </c>
      <c r="C269" s="38">
        <f t="shared" si="16"/>
        <v>4940</v>
      </c>
      <c r="D269" s="79">
        <v>25</v>
      </c>
      <c r="E269" s="56" t="s">
        <v>293</v>
      </c>
      <c r="F269" s="39" t="s">
        <v>296</v>
      </c>
      <c r="G269" s="44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s="47" customFormat="1" ht="16.25" customHeight="1" x14ac:dyDescent="0.25">
      <c r="A270" s="62" t="s">
        <v>303</v>
      </c>
      <c r="B270" s="38">
        <f t="shared" si="15"/>
        <v>1923</v>
      </c>
      <c r="C270" s="38">
        <f t="shared" si="16"/>
        <v>1976</v>
      </c>
      <c r="D270" s="79">
        <v>10</v>
      </c>
      <c r="E270" s="56" t="s">
        <v>293</v>
      </c>
      <c r="F270" s="39" t="s">
        <v>296</v>
      </c>
      <c r="G270" s="44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s="47" customFormat="1" ht="16.25" customHeight="1" x14ac:dyDescent="0.25">
      <c r="A271" s="62" t="s">
        <v>304</v>
      </c>
      <c r="B271" s="38">
        <f t="shared" si="15"/>
        <v>9616</v>
      </c>
      <c r="C271" s="38">
        <f t="shared" si="16"/>
        <v>9880</v>
      </c>
      <c r="D271" s="79">
        <v>50</v>
      </c>
      <c r="E271" s="56" t="s">
        <v>293</v>
      </c>
      <c r="F271" s="39" t="s">
        <v>296</v>
      </c>
      <c r="G271" s="44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s="47" customFormat="1" ht="16.25" customHeight="1" x14ac:dyDescent="0.25">
      <c r="A272" s="62" t="s">
        <v>305</v>
      </c>
      <c r="B272" s="38">
        <f t="shared" si="15"/>
        <v>9616</v>
      </c>
      <c r="C272" s="38">
        <f t="shared" si="16"/>
        <v>9880</v>
      </c>
      <c r="D272" s="79">
        <v>50</v>
      </c>
      <c r="E272" s="56" t="s">
        <v>293</v>
      </c>
      <c r="F272" s="39" t="s">
        <v>296</v>
      </c>
      <c r="G272" s="44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s="47" customFormat="1" ht="16.25" customHeight="1" x14ac:dyDescent="0.25">
      <c r="A273" s="62" t="s">
        <v>306</v>
      </c>
      <c r="B273" s="38">
        <f t="shared" si="15"/>
        <v>19231</v>
      </c>
      <c r="C273" s="38">
        <f t="shared" si="16"/>
        <v>19759</v>
      </c>
      <c r="D273" s="79">
        <v>100</v>
      </c>
      <c r="E273" s="56" t="s">
        <v>293</v>
      </c>
      <c r="F273" s="39" t="s">
        <v>229</v>
      </c>
      <c r="G273" s="44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s="47" customFormat="1" ht="16.25" customHeight="1" x14ac:dyDescent="0.25">
      <c r="A274" s="62" t="s">
        <v>307</v>
      </c>
      <c r="B274" s="38">
        <f t="shared" si="15"/>
        <v>19231</v>
      </c>
      <c r="C274" s="38">
        <f t="shared" si="16"/>
        <v>19759</v>
      </c>
      <c r="D274" s="79">
        <v>100</v>
      </c>
      <c r="E274" s="56" t="s">
        <v>293</v>
      </c>
      <c r="F274" s="39" t="s">
        <v>229</v>
      </c>
      <c r="G274" s="44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s="47" customFormat="1" ht="16.25" customHeight="1" x14ac:dyDescent="0.25">
      <c r="A275" s="62" t="s">
        <v>308</v>
      </c>
      <c r="B275" s="38">
        <f t="shared" si="15"/>
        <v>19231</v>
      </c>
      <c r="C275" s="38">
        <f t="shared" si="16"/>
        <v>19759</v>
      </c>
      <c r="D275" s="79">
        <v>100</v>
      </c>
      <c r="E275" s="56" t="s">
        <v>293</v>
      </c>
      <c r="F275" s="39" t="s">
        <v>229</v>
      </c>
      <c r="G275" s="44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s="47" customFormat="1" ht="16.25" customHeight="1" x14ac:dyDescent="0.25">
      <c r="A276" s="62" t="s">
        <v>309</v>
      </c>
      <c r="B276" s="38">
        <f t="shared" si="15"/>
        <v>1923</v>
      </c>
      <c r="C276" s="38">
        <f t="shared" si="16"/>
        <v>1976</v>
      </c>
      <c r="D276" s="79">
        <v>10</v>
      </c>
      <c r="E276" s="56" t="s">
        <v>293</v>
      </c>
      <c r="F276" s="39" t="s">
        <v>229</v>
      </c>
      <c r="G276" s="44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s="47" customFormat="1" ht="21" x14ac:dyDescent="0.25">
      <c r="A277" s="62" t="s">
        <v>310</v>
      </c>
      <c r="B277" s="38">
        <f>ROUND(240*$B$5,0)</f>
        <v>46154</v>
      </c>
      <c r="C277" s="38">
        <f>ROUND(240*$B$7,0)</f>
        <v>47422</v>
      </c>
      <c r="D277" s="79" t="s">
        <v>311</v>
      </c>
      <c r="E277" s="56" t="s">
        <v>293</v>
      </c>
      <c r="F277" s="39" t="s">
        <v>229</v>
      </c>
      <c r="G277" s="44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s="47" customFormat="1" ht="16.25" customHeight="1" x14ac:dyDescent="0.25">
      <c r="A278" s="62" t="s">
        <v>312</v>
      </c>
      <c r="B278" s="38">
        <f t="shared" ref="B278:B285" si="17">ROUND(D278*$B$5,0)</f>
        <v>192310</v>
      </c>
      <c r="C278" s="38">
        <f t="shared" si="16"/>
        <v>197590</v>
      </c>
      <c r="D278" s="79">
        <v>1000</v>
      </c>
      <c r="E278" s="56" t="s">
        <v>293</v>
      </c>
      <c r="F278" s="39" t="s">
        <v>229</v>
      </c>
      <c r="G278" s="44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s="47" customFormat="1" ht="16.25" customHeight="1" x14ac:dyDescent="0.25">
      <c r="A279" s="62" t="s">
        <v>313</v>
      </c>
      <c r="B279" s="38">
        <f t="shared" si="17"/>
        <v>19231</v>
      </c>
      <c r="C279" s="38">
        <f t="shared" si="16"/>
        <v>19759</v>
      </c>
      <c r="D279" s="79">
        <v>100</v>
      </c>
      <c r="E279" s="56" t="s">
        <v>293</v>
      </c>
      <c r="F279" s="39" t="s">
        <v>229</v>
      </c>
      <c r="G279" s="44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s="47" customFormat="1" ht="16.25" customHeight="1" x14ac:dyDescent="0.25">
      <c r="A280" s="62" t="s">
        <v>314</v>
      </c>
      <c r="B280" s="38">
        <f t="shared" si="17"/>
        <v>96155</v>
      </c>
      <c r="C280" s="38">
        <f t="shared" si="16"/>
        <v>98795</v>
      </c>
      <c r="D280" s="79">
        <v>500</v>
      </c>
      <c r="E280" s="56" t="s">
        <v>293</v>
      </c>
      <c r="F280" s="39" t="s">
        <v>229</v>
      </c>
      <c r="G280" s="44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s="47" customFormat="1" ht="16.25" customHeight="1" x14ac:dyDescent="0.25">
      <c r="A281" s="62" t="s">
        <v>315</v>
      </c>
      <c r="B281" s="38">
        <f t="shared" si="17"/>
        <v>3846</v>
      </c>
      <c r="C281" s="38">
        <f t="shared" si="16"/>
        <v>3952</v>
      </c>
      <c r="D281" s="79">
        <v>20</v>
      </c>
      <c r="E281" s="56" t="s">
        <v>293</v>
      </c>
      <c r="F281" s="39" t="s">
        <v>296</v>
      </c>
      <c r="G281" s="44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s="47" customFormat="1" ht="16.25" customHeight="1" x14ac:dyDescent="0.25">
      <c r="A282" s="62" t="s">
        <v>316</v>
      </c>
      <c r="B282" s="38">
        <f t="shared" si="17"/>
        <v>3846</v>
      </c>
      <c r="C282" s="38">
        <f t="shared" si="16"/>
        <v>3952</v>
      </c>
      <c r="D282" s="79">
        <v>20</v>
      </c>
      <c r="E282" s="56" t="s">
        <v>293</v>
      </c>
      <c r="F282" s="39" t="s">
        <v>296</v>
      </c>
      <c r="G282" s="44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s="47" customFormat="1" ht="16.25" customHeight="1" x14ac:dyDescent="0.25">
      <c r="A283" s="62" t="s">
        <v>317</v>
      </c>
      <c r="B283" s="38">
        <f t="shared" si="17"/>
        <v>3846</v>
      </c>
      <c r="C283" s="38">
        <f t="shared" si="16"/>
        <v>3952</v>
      </c>
      <c r="D283" s="79">
        <v>20</v>
      </c>
      <c r="E283" s="56" t="s">
        <v>293</v>
      </c>
      <c r="F283" s="39" t="s">
        <v>296</v>
      </c>
      <c r="G283" s="44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s="47" customFormat="1" ht="16.25" customHeight="1" x14ac:dyDescent="0.25">
      <c r="A284" s="62" t="s">
        <v>318</v>
      </c>
      <c r="B284" s="38">
        <f t="shared" si="17"/>
        <v>9616</v>
      </c>
      <c r="C284" s="38">
        <f t="shared" si="16"/>
        <v>9880</v>
      </c>
      <c r="D284" s="79">
        <v>50</v>
      </c>
      <c r="E284" s="56" t="s">
        <v>293</v>
      </c>
      <c r="F284" s="39" t="s">
        <v>296</v>
      </c>
      <c r="G284" s="44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s="47" customFormat="1" ht="16.25" customHeight="1" x14ac:dyDescent="0.25">
      <c r="A285" s="62" t="s">
        <v>319</v>
      </c>
      <c r="B285" s="38">
        <f t="shared" si="17"/>
        <v>3846</v>
      </c>
      <c r="C285" s="38">
        <f t="shared" si="16"/>
        <v>3952</v>
      </c>
      <c r="D285" s="79">
        <v>20</v>
      </c>
      <c r="E285" s="56" t="s">
        <v>293</v>
      </c>
      <c r="F285" s="39" t="s">
        <v>296</v>
      </c>
      <c r="G285" s="44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s="47" customFormat="1" ht="21" x14ac:dyDescent="0.25">
      <c r="A286" s="62" t="s">
        <v>320</v>
      </c>
      <c r="B286" s="38">
        <f>ROUND(100*$B$5,0)</f>
        <v>19231</v>
      </c>
      <c r="C286" s="38">
        <f>ROUND(100*$B$7,0)</f>
        <v>19759</v>
      </c>
      <c r="D286" s="79" t="s">
        <v>321</v>
      </c>
      <c r="E286" s="56" t="s">
        <v>293</v>
      </c>
      <c r="F286" s="39" t="s">
        <v>229</v>
      </c>
      <c r="G286" s="44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s="47" customFormat="1" ht="16.25" customHeight="1" x14ac:dyDescent="0.25">
      <c r="A287" s="62" t="s">
        <v>322</v>
      </c>
      <c r="B287" s="38">
        <f t="shared" ref="B287:B327" si="18">ROUND(D287*$B$5,0)</f>
        <v>11539</v>
      </c>
      <c r="C287" s="38">
        <f t="shared" si="16"/>
        <v>11855</v>
      </c>
      <c r="D287" s="79">
        <v>60</v>
      </c>
      <c r="E287" s="56" t="s">
        <v>293</v>
      </c>
      <c r="F287" s="39" t="s">
        <v>229</v>
      </c>
      <c r="G287" s="44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s="47" customFormat="1" ht="16.25" customHeight="1" x14ac:dyDescent="0.25">
      <c r="A288" s="62" t="s">
        <v>323</v>
      </c>
      <c r="B288" s="38">
        <f t="shared" si="18"/>
        <v>11539</v>
      </c>
      <c r="C288" s="38">
        <f t="shared" si="16"/>
        <v>11855</v>
      </c>
      <c r="D288" s="79">
        <v>60</v>
      </c>
      <c r="E288" s="56" t="s">
        <v>293</v>
      </c>
      <c r="F288" s="39" t="s">
        <v>229</v>
      </c>
      <c r="G288" s="44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s="47" customFormat="1" ht="16.25" customHeight="1" x14ac:dyDescent="0.25">
      <c r="A289" s="62" t="s">
        <v>324</v>
      </c>
      <c r="B289" s="38">
        <f t="shared" si="18"/>
        <v>46154</v>
      </c>
      <c r="C289" s="38">
        <f t="shared" si="16"/>
        <v>47422</v>
      </c>
      <c r="D289" s="79">
        <v>240</v>
      </c>
      <c r="E289" s="56" t="s">
        <v>293</v>
      </c>
      <c r="F289" s="39" t="s">
        <v>229</v>
      </c>
      <c r="G289" s="44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s="47" customFormat="1" ht="16.25" customHeight="1" x14ac:dyDescent="0.25">
      <c r="A290" s="62" t="s">
        <v>325</v>
      </c>
      <c r="B290" s="38">
        <f t="shared" si="18"/>
        <v>11539</v>
      </c>
      <c r="C290" s="38">
        <f t="shared" si="16"/>
        <v>11855</v>
      </c>
      <c r="D290" s="79">
        <v>60</v>
      </c>
      <c r="E290" s="56" t="s">
        <v>293</v>
      </c>
      <c r="F290" s="39" t="s">
        <v>229</v>
      </c>
      <c r="G290" s="44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s="47" customFormat="1" ht="16.25" customHeight="1" x14ac:dyDescent="0.25">
      <c r="A291" s="62" t="s">
        <v>326</v>
      </c>
      <c r="B291" s="38">
        <f t="shared" si="18"/>
        <v>11539</v>
      </c>
      <c r="C291" s="38">
        <f t="shared" si="16"/>
        <v>11855</v>
      </c>
      <c r="D291" s="79">
        <v>60</v>
      </c>
      <c r="E291" s="56" t="s">
        <v>293</v>
      </c>
      <c r="F291" s="39" t="s">
        <v>229</v>
      </c>
      <c r="G291" s="44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s="47" customFormat="1" ht="16.25" customHeight="1" x14ac:dyDescent="0.25">
      <c r="A292" s="62" t="s">
        <v>327</v>
      </c>
      <c r="B292" s="38">
        <f t="shared" si="18"/>
        <v>46154</v>
      </c>
      <c r="C292" s="38">
        <f t="shared" si="16"/>
        <v>47422</v>
      </c>
      <c r="D292" s="79">
        <v>240</v>
      </c>
      <c r="E292" s="56" t="s">
        <v>293</v>
      </c>
      <c r="F292" s="39" t="s">
        <v>229</v>
      </c>
      <c r="G292" s="44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s="47" customFormat="1" ht="16.25" customHeight="1" x14ac:dyDescent="0.25">
      <c r="A293" s="62" t="s">
        <v>328</v>
      </c>
      <c r="B293" s="38">
        <f t="shared" si="18"/>
        <v>1923</v>
      </c>
      <c r="C293" s="38">
        <f t="shared" si="16"/>
        <v>1976</v>
      </c>
      <c r="D293" s="79">
        <v>10</v>
      </c>
      <c r="E293" s="56" t="s">
        <v>293</v>
      </c>
      <c r="F293" s="39" t="s">
        <v>296</v>
      </c>
      <c r="G293" s="44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s="47" customFormat="1" ht="16.25" customHeight="1" x14ac:dyDescent="0.25">
      <c r="A294" s="62" t="s">
        <v>329</v>
      </c>
      <c r="B294" s="38">
        <f t="shared" si="18"/>
        <v>1923</v>
      </c>
      <c r="C294" s="38">
        <f t="shared" si="16"/>
        <v>1976</v>
      </c>
      <c r="D294" s="79">
        <v>10</v>
      </c>
      <c r="E294" s="56" t="s">
        <v>293</v>
      </c>
      <c r="F294" s="39" t="s">
        <v>296</v>
      </c>
      <c r="G294" s="44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s="47" customFormat="1" ht="16.25" customHeight="1" x14ac:dyDescent="0.25">
      <c r="A295" s="62" t="s">
        <v>330</v>
      </c>
      <c r="B295" s="38">
        <f t="shared" si="18"/>
        <v>1923</v>
      </c>
      <c r="C295" s="38">
        <f t="shared" si="16"/>
        <v>1976</v>
      </c>
      <c r="D295" s="79">
        <v>10</v>
      </c>
      <c r="E295" s="56" t="s">
        <v>331</v>
      </c>
      <c r="F295" s="39"/>
      <c r="G295" s="44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s="47" customFormat="1" x14ac:dyDescent="0.25">
      <c r="A296" s="62" t="s">
        <v>332</v>
      </c>
      <c r="B296" s="38">
        <f t="shared" si="18"/>
        <v>1923</v>
      </c>
      <c r="C296" s="38">
        <f t="shared" si="16"/>
        <v>1976</v>
      </c>
      <c r="D296" s="79">
        <v>10</v>
      </c>
      <c r="E296" s="56" t="s">
        <v>331</v>
      </c>
      <c r="F296" s="39" t="s">
        <v>296</v>
      </c>
      <c r="G296" s="44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s="47" customFormat="1" ht="21" x14ac:dyDescent="0.25">
      <c r="A297" s="62" t="s">
        <v>333</v>
      </c>
      <c r="B297" s="38">
        <f t="shared" si="18"/>
        <v>1923</v>
      </c>
      <c r="C297" s="38">
        <f t="shared" si="16"/>
        <v>1976</v>
      </c>
      <c r="D297" s="79">
        <v>10</v>
      </c>
      <c r="E297" s="56" t="s">
        <v>331</v>
      </c>
      <c r="F297" s="39" t="s">
        <v>296</v>
      </c>
      <c r="G297" s="44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s="47" customFormat="1" ht="16.25" customHeight="1" x14ac:dyDescent="0.25">
      <c r="A298" s="62" t="s">
        <v>334</v>
      </c>
      <c r="B298" s="38">
        <f t="shared" si="18"/>
        <v>1923</v>
      </c>
      <c r="C298" s="38">
        <f t="shared" si="16"/>
        <v>1976</v>
      </c>
      <c r="D298" s="79">
        <v>10</v>
      </c>
      <c r="E298" s="56" t="s">
        <v>331</v>
      </c>
      <c r="F298" s="39" t="s">
        <v>296</v>
      </c>
      <c r="G298" s="44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s="47" customFormat="1" ht="16.25" customHeight="1" x14ac:dyDescent="0.25">
      <c r="A299" s="62" t="s">
        <v>335</v>
      </c>
      <c r="B299" s="38">
        <f t="shared" si="18"/>
        <v>1923</v>
      </c>
      <c r="C299" s="38">
        <f t="shared" si="16"/>
        <v>1976</v>
      </c>
      <c r="D299" s="79">
        <v>10</v>
      </c>
      <c r="E299" s="56" t="s">
        <v>331</v>
      </c>
      <c r="F299" s="39"/>
      <c r="G299" s="44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s="47" customFormat="1" ht="21" x14ac:dyDescent="0.25">
      <c r="A300" s="62" t="s">
        <v>336</v>
      </c>
      <c r="B300" s="38">
        <f t="shared" si="18"/>
        <v>1923</v>
      </c>
      <c r="C300" s="38">
        <f t="shared" si="16"/>
        <v>1976</v>
      </c>
      <c r="D300" s="79">
        <v>10</v>
      </c>
      <c r="E300" s="56" t="s">
        <v>331</v>
      </c>
      <c r="F300" s="39" t="s">
        <v>296</v>
      </c>
      <c r="G300" s="44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s="47" customFormat="1" ht="16.25" customHeight="1" x14ac:dyDescent="0.25">
      <c r="A301" s="62" t="s">
        <v>337</v>
      </c>
      <c r="B301" s="38">
        <f t="shared" si="18"/>
        <v>19231</v>
      </c>
      <c r="C301" s="38">
        <f t="shared" si="16"/>
        <v>19759</v>
      </c>
      <c r="D301" s="79">
        <v>100</v>
      </c>
      <c r="E301" s="56" t="s">
        <v>338</v>
      </c>
      <c r="F301" s="39" t="s">
        <v>229</v>
      </c>
      <c r="G301" s="44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s="47" customFormat="1" ht="16.25" customHeight="1" x14ac:dyDescent="0.25">
      <c r="A302" s="62" t="s">
        <v>339</v>
      </c>
      <c r="B302" s="38">
        <f t="shared" si="18"/>
        <v>1923</v>
      </c>
      <c r="C302" s="38">
        <f t="shared" si="16"/>
        <v>1976</v>
      </c>
      <c r="D302" s="79">
        <v>10</v>
      </c>
      <c r="E302" s="56" t="s">
        <v>338</v>
      </c>
      <c r="F302" s="39" t="s">
        <v>229</v>
      </c>
      <c r="G302" s="44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s="47" customFormat="1" ht="16.25" customHeight="1" x14ac:dyDescent="0.25">
      <c r="A303" s="62" t="s">
        <v>340</v>
      </c>
      <c r="B303" s="38">
        <f t="shared" si="18"/>
        <v>1923</v>
      </c>
      <c r="C303" s="38">
        <f t="shared" si="16"/>
        <v>1976</v>
      </c>
      <c r="D303" s="79">
        <v>10</v>
      </c>
      <c r="E303" s="56" t="s">
        <v>338</v>
      </c>
      <c r="F303" s="39" t="s">
        <v>229</v>
      </c>
      <c r="G303" s="44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s="47" customFormat="1" ht="16.25" customHeight="1" x14ac:dyDescent="0.25">
      <c r="A304" s="62" t="s">
        <v>341</v>
      </c>
      <c r="B304" s="38">
        <f t="shared" si="18"/>
        <v>19231</v>
      </c>
      <c r="C304" s="38">
        <f t="shared" si="16"/>
        <v>19759</v>
      </c>
      <c r="D304" s="79">
        <v>100</v>
      </c>
      <c r="E304" s="56" t="s">
        <v>338</v>
      </c>
      <c r="F304" s="39" t="s">
        <v>229</v>
      </c>
      <c r="G304" s="44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s="47" customFormat="1" ht="16.25" customHeight="1" x14ac:dyDescent="0.25">
      <c r="A305" s="62" t="s">
        <v>342</v>
      </c>
      <c r="B305" s="38">
        <f t="shared" si="18"/>
        <v>19231</v>
      </c>
      <c r="C305" s="38">
        <f t="shared" si="16"/>
        <v>19759</v>
      </c>
      <c r="D305" s="79">
        <v>100</v>
      </c>
      <c r="E305" s="56" t="s">
        <v>338</v>
      </c>
      <c r="F305" s="39" t="s">
        <v>229</v>
      </c>
      <c r="G305" s="44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s="47" customFormat="1" ht="16.25" customHeight="1" x14ac:dyDescent="0.25">
      <c r="A306" s="62" t="s">
        <v>343</v>
      </c>
      <c r="B306" s="38">
        <f t="shared" si="18"/>
        <v>4808</v>
      </c>
      <c r="C306" s="38">
        <f t="shared" si="16"/>
        <v>4940</v>
      </c>
      <c r="D306" s="79">
        <v>25</v>
      </c>
      <c r="E306" s="56" t="s">
        <v>338</v>
      </c>
      <c r="F306" s="39" t="s">
        <v>296</v>
      </c>
      <c r="G306" s="44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s="47" customFormat="1" ht="16.25" customHeight="1" x14ac:dyDescent="0.25">
      <c r="A307" s="62" t="s">
        <v>344</v>
      </c>
      <c r="B307" s="38">
        <f t="shared" si="18"/>
        <v>1923</v>
      </c>
      <c r="C307" s="38">
        <f t="shared" si="16"/>
        <v>1976</v>
      </c>
      <c r="D307" s="79">
        <v>10</v>
      </c>
      <c r="E307" s="56" t="s">
        <v>338</v>
      </c>
      <c r="F307" s="39" t="s">
        <v>296</v>
      </c>
      <c r="G307" s="44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s="47" customFormat="1" ht="16.25" customHeight="1" x14ac:dyDescent="0.25">
      <c r="A308" s="62" t="s">
        <v>345</v>
      </c>
      <c r="B308" s="38">
        <f t="shared" si="18"/>
        <v>1923</v>
      </c>
      <c r="C308" s="38">
        <f t="shared" si="16"/>
        <v>1976</v>
      </c>
      <c r="D308" s="79">
        <v>10</v>
      </c>
      <c r="E308" s="56" t="s">
        <v>338</v>
      </c>
      <c r="F308" s="39" t="s">
        <v>296</v>
      </c>
      <c r="G308" s="44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s="47" customFormat="1" ht="16.25" customHeight="1" x14ac:dyDescent="0.25">
      <c r="A309" s="62" t="s">
        <v>346</v>
      </c>
      <c r="B309" s="38">
        <f t="shared" si="18"/>
        <v>11539</v>
      </c>
      <c r="C309" s="38">
        <f t="shared" si="16"/>
        <v>11855</v>
      </c>
      <c r="D309" s="79">
        <v>60</v>
      </c>
      <c r="E309" s="56" t="s">
        <v>338</v>
      </c>
      <c r="F309" s="39" t="s">
        <v>296</v>
      </c>
      <c r="G309" s="44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s="47" customFormat="1" ht="16.25" customHeight="1" x14ac:dyDescent="0.25">
      <c r="A310" s="62" t="s">
        <v>347</v>
      </c>
      <c r="B310" s="38">
        <f t="shared" si="18"/>
        <v>3846</v>
      </c>
      <c r="C310" s="38">
        <f t="shared" si="16"/>
        <v>3952</v>
      </c>
      <c r="D310" s="79">
        <v>20</v>
      </c>
      <c r="E310" s="56" t="s">
        <v>338</v>
      </c>
      <c r="F310" s="39" t="s">
        <v>296</v>
      </c>
      <c r="G310" s="44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s="47" customFormat="1" ht="16.25" customHeight="1" x14ac:dyDescent="0.25">
      <c r="A311" s="62" t="s">
        <v>348</v>
      </c>
      <c r="B311" s="38">
        <f t="shared" si="18"/>
        <v>38462</v>
      </c>
      <c r="C311" s="38">
        <f t="shared" si="16"/>
        <v>39518</v>
      </c>
      <c r="D311" s="79">
        <v>200</v>
      </c>
      <c r="E311" s="56" t="s">
        <v>338</v>
      </c>
      <c r="F311" s="39" t="s">
        <v>296</v>
      </c>
      <c r="G311" s="44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s="47" customFormat="1" ht="16.25" customHeight="1" x14ac:dyDescent="0.25">
      <c r="A312" s="62" t="s">
        <v>349</v>
      </c>
      <c r="B312" s="38">
        <f t="shared" si="18"/>
        <v>38462</v>
      </c>
      <c r="C312" s="38">
        <f t="shared" si="16"/>
        <v>39518</v>
      </c>
      <c r="D312" s="79">
        <v>200</v>
      </c>
      <c r="E312" s="56" t="s">
        <v>338</v>
      </c>
      <c r="F312" s="39" t="s">
        <v>296</v>
      </c>
      <c r="G312" s="44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s="47" customFormat="1" ht="16.25" customHeight="1" x14ac:dyDescent="0.25">
      <c r="A313" s="62" t="s">
        <v>350</v>
      </c>
      <c r="B313" s="38">
        <f t="shared" si="18"/>
        <v>3846</v>
      </c>
      <c r="C313" s="38">
        <f t="shared" si="16"/>
        <v>3952</v>
      </c>
      <c r="D313" s="79">
        <v>20</v>
      </c>
      <c r="E313" s="56" t="s">
        <v>338</v>
      </c>
      <c r="F313" s="39" t="s">
        <v>296</v>
      </c>
      <c r="G313" s="44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s="47" customFormat="1" ht="16.25" customHeight="1" x14ac:dyDescent="0.25">
      <c r="A314" s="62" t="s">
        <v>351</v>
      </c>
      <c r="B314" s="38">
        <f t="shared" si="18"/>
        <v>3846</v>
      </c>
      <c r="C314" s="38">
        <f t="shared" si="16"/>
        <v>3952</v>
      </c>
      <c r="D314" s="79">
        <v>20</v>
      </c>
      <c r="E314" s="56" t="s">
        <v>338</v>
      </c>
      <c r="F314" s="39" t="s">
        <v>296</v>
      </c>
      <c r="G314" s="44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s="47" customFormat="1" ht="16.25" customHeight="1" x14ac:dyDescent="0.25">
      <c r="A315" s="62" t="s">
        <v>352</v>
      </c>
      <c r="B315" s="38">
        <f t="shared" si="18"/>
        <v>3846</v>
      </c>
      <c r="C315" s="38">
        <f t="shared" si="16"/>
        <v>3952</v>
      </c>
      <c r="D315" s="79">
        <v>20</v>
      </c>
      <c r="E315" s="56" t="s">
        <v>338</v>
      </c>
      <c r="F315" s="39" t="s">
        <v>296</v>
      </c>
      <c r="G315" s="44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s="47" customFormat="1" ht="16.25" customHeight="1" x14ac:dyDescent="0.25">
      <c r="A316" s="62" t="s">
        <v>353</v>
      </c>
      <c r="B316" s="38">
        <f t="shared" si="18"/>
        <v>3846</v>
      </c>
      <c r="C316" s="38">
        <f t="shared" si="16"/>
        <v>3952</v>
      </c>
      <c r="D316" s="79">
        <v>20</v>
      </c>
      <c r="E316" s="56" t="s">
        <v>338</v>
      </c>
      <c r="F316" s="39" t="s">
        <v>296</v>
      </c>
      <c r="G316" s="44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s="47" customFormat="1" ht="16.25" customHeight="1" x14ac:dyDescent="0.25">
      <c r="A317" s="62" t="s">
        <v>354</v>
      </c>
      <c r="B317" s="38">
        <f t="shared" si="18"/>
        <v>3846</v>
      </c>
      <c r="C317" s="38">
        <f t="shared" si="16"/>
        <v>3952</v>
      </c>
      <c r="D317" s="79">
        <v>20</v>
      </c>
      <c r="E317" s="56" t="s">
        <v>338</v>
      </c>
      <c r="F317" s="39" t="s">
        <v>296</v>
      </c>
      <c r="G317" s="44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s="47" customFormat="1" ht="16.25" customHeight="1" x14ac:dyDescent="0.25">
      <c r="A318" s="62" t="s">
        <v>355</v>
      </c>
      <c r="B318" s="38">
        <f t="shared" si="18"/>
        <v>3846</v>
      </c>
      <c r="C318" s="38">
        <f t="shared" si="16"/>
        <v>3952</v>
      </c>
      <c r="D318" s="79">
        <v>20</v>
      </c>
      <c r="E318" s="56" t="s">
        <v>338</v>
      </c>
      <c r="F318" s="39" t="s">
        <v>296</v>
      </c>
      <c r="G318" s="44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s="47" customFormat="1" ht="16.25" customHeight="1" x14ac:dyDescent="0.25">
      <c r="A319" s="62" t="s">
        <v>356</v>
      </c>
      <c r="B319" s="38">
        <f t="shared" si="18"/>
        <v>3846</v>
      </c>
      <c r="C319" s="38">
        <f t="shared" si="16"/>
        <v>3952</v>
      </c>
      <c r="D319" s="79">
        <v>20</v>
      </c>
      <c r="E319" s="56" t="s">
        <v>338</v>
      </c>
      <c r="F319" s="39" t="s">
        <v>296</v>
      </c>
      <c r="G319" s="44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s="47" customFormat="1" ht="16.25" customHeight="1" x14ac:dyDescent="0.25">
      <c r="A320" s="62" t="s">
        <v>357</v>
      </c>
      <c r="B320" s="38">
        <f t="shared" si="18"/>
        <v>3846</v>
      </c>
      <c r="C320" s="38">
        <f t="shared" si="16"/>
        <v>3952</v>
      </c>
      <c r="D320" s="79">
        <v>20</v>
      </c>
      <c r="E320" s="56" t="s">
        <v>338</v>
      </c>
      <c r="F320" s="39" t="s">
        <v>296</v>
      </c>
      <c r="G320" s="44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s="47" customFormat="1" ht="15" customHeight="1" x14ac:dyDescent="0.25">
      <c r="A321" s="62" t="s">
        <v>358</v>
      </c>
      <c r="B321" s="38">
        <f t="shared" si="18"/>
        <v>3846</v>
      </c>
      <c r="C321" s="38">
        <f t="shared" si="16"/>
        <v>3952</v>
      </c>
      <c r="D321" s="79">
        <v>20</v>
      </c>
      <c r="E321" s="56" t="s">
        <v>338</v>
      </c>
      <c r="F321" s="39" t="s">
        <v>296</v>
      </c>
      <c r="G321" s="44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s="47" customFormat="1" ht="21" x14ac:dyDescent="0.25">
      <c r="A322" s="62" t="s">
        <v>359</v>
      </c>
      <c r="B322" s="38">
        <f t="shared" si="18"/>
        <v>3846</v>
      </c>
      <c r="C322" s="38">
        <f t="shared" si="16"/>
        <v>3952</v>
      </c>
      <c r="D322" s="79">
        <v>20</v>
      </c>
      <c r="E322" s="56" t="s">
        <v>360</v>
      </c>
      <c r="F322" s="39" t="s">
        <v>296</v>
      </c>
      <c r="G322" s="44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s="47" customFormat="1" ht="21" x14ac:dyDescent="0.25">
      <c r="A323" s="62" t="s">
        <v>361</v>
      </c>
      <c r="B323" s="38">
        <f t="shared" si="18"/>
        <v>3846</v>
      </c>
      <c r="C323" s="38">
        <f t="shared" si="16"/>
        <v>3952</v>
      </c>
      <c r="D323" s="79">
        <v>20</v>
      </c>
      <c r="E323" s="56" t="s">
        <v>360</v>
      </c>
      <c r="F323" s="39" t="s">
        <v>296</v>
      </c>
      <c r="G323" s="44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s="47" customFormat="1" ht="21" x14ac:dyDescent="0.25">
      <c r="A324" s="62" t="s">
        <v>362</v>
      </c>
      <c r="B324" s="38">
        <f t="shared" si="18"/>
        <v>3846</v>
      </c>
      <c r="C324" s="38">
        <f t="shared" si="16"/>
        <v>3952</v>
      </c>
      <c r="D324" s="79">
        <v>20</v>
      </c>
      <c r="E324" s="56" t="s">
        <v>360</v>
      </c>
      <c r="F324" s="39" t="s">
        <v>296</v>
      </c>
      <c r="G324" s="44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s="47" customFormat="1" ht="21" x14ac:dyDescent="0.25">
      <c r="A325" s="62" t="s">
        <v>363</v>
      </c>
      <c r="B325" s="38">
        <f t="shared" si="18"/>
        <v>3846</v>
      </c>
      <c r="C325" s="38">
        <f t="shared" si="16"/>
        <v>3952</v>
      </c>
      <c r="D325" s="79">
        <v>20</v>
      </c>
      <c r="E325" s="56" t="s">
        <v>360</v>
      </c>
      <c r="F325" s="39" t="s">
        <v>296</v>
      </c>
      <c r="G325" s="44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s="47" customFormat="1" ht="21" x14ac:dyDescent="0.25">
      <c r="A326" s="62" t="s">
        <v>364</v>
      </c>
      <c r="B326" s="38">
        <f t="shared" si="18"/>
        <v>3846</v>
      </c>
      <c r="C326" s="38">
        <f t="shared" ref="C326:C392" si="19">ROUND(D326*$B$7,0)</f>
        <v>3952</v>
      </c>
      <c r="D326" s="79">
        <v>20</v>
      </c>
      <c r="E326" s="56" t="s">
        <v>360</v>
      </c>
      <c r="F326" s="39" t="s">
        <v>229</v>
      </c>
      <c r="G326" s="44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s="47" customFormat="1" ht="21" x14ac:dyDescent="0.25">
      <c r="A327" s="62" t="s">
        <v>365</v>
      </c>
      <c r="B327" s="38">
        <f t="shared" si="18"/>
        <v>3846</v>
      </c>
      <c r="C327" s="38">
        <f t="shared" si="19"/>
        <v>3952</v>
      </c>
      <c r="D327" s="79">
        <v>20</v>
      </c>
      <c r="E327" s="56" t="s">
        <v>360</v>
      </c>
      <c r="F327" s="39" t="s">
        <v>296</v>
      </c>
      <c r="G327" s="44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s="47" customFormat="1" ht="21" x14ac:dyDescent="0.25">
      <c r="A328" s="62" t="s">
        <v>366</v>
      </c>
      <c r="B328" s="38">
        <f>ROUND(500*$B$5,0)</f>
        <v>96155</v>
      </c>
      <c r="C328" s="38">
        <f>ROUND(500*$B$7,0)</f>
        <v>98795</v>
      </c>
      <c r="D328" s="79" t="s">
        <v>367</v>
      </c>
      <c r="E328" s="56" t="s">
        <v>368</v>
      </c>
      <c r="F328" s="39" t="s">
        <v>229</v>
      </c>
      <c r="G328" s="44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s="47" customFormat="1" ht="21" x14ac:dyDescent="0.25">
      <c r="A329" s="62" t="s">
        <v>369</v>
      </c>
      <c r="B329" s="38">
        <f t="shared" ref="B329:B344" si="20">ROUND(D329*$B$5,0)</f>
        <v>96155</v>
      </c>
      <c r="C329" s="38">
        <f t="shared" si="19"/>
        <v>98795</v>
      </c>
      <c r="D329" s="79">
        <v>500</v>
      </c>
      <c r="E329" s="56" t="s">
        <v>368</v>
      </c>
      <c r="F329" s="39" t="s">
        <v>229</v>
      </c>
      <c r="G329" s="44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s="47" customFormat="1" ht="16.25" customHeight="1" x14ac:dyDescent="0.25">
      <c r="A330" s="62" t="s">
        <v>370</v>
      </c>
      <c r="B330" s="38">
        <f t="shared" si="20"/>
        <v>96155</v>
      </c>
      <c r="C330" s="38">
        <f t="shared" si="19"/>
        <v>98795</v>
      </c>
      <c r="D330" s="79">
        <v>500</v>
      </c>
      <c r="E330" s="56" t="s">
        <v>368</v>
      </c>
      <c r="F330" s="39" t="s">
        <v>229</v>
      </c>
      <c r="G330" s="44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s="47" customFormat="1" ht="16.25" customHeight="1" x14ac:dyDescent="0.25">
      <c r="A331" s="62" t="s">
        <v>371</v>
      </c>
      <c r="B331" s="38">
        <f t="shared" si="20"/>
        <v>96155</v>
      </c>
      <c r="C331" s="38">
        <f t="shared" si="19"/>
        <v>98795</v>
      </c>
      <c r="D331" s="79">
        <v>500</v>
      </c>
      <c r="E331" s="56" t="s">
        <v>368</v>
      </c>
      <c r="F331" s="39" t="s">
        <v>229</v>
      </c>
      <c r="G331" s="44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s="47" customFormat="1" ht="16.25" customHeight="1" x14ac:dyDescent="0.25">
      <c r="A332" s="62" t="s">
        <v>372</v>
      </c>
      <c r="B332" s="38">
        <f t="shared" si="20"/>
        <v>19231</v>
      </c>
      <c r="C332" s="38">
        <f t="shared" si="19"/>
        <v>19759</v>
      </c>
      <c r="D332" s="79">
        <v>100</v>
      </c>
      <c r="E332" s="56" t="s">
        <v>368</v>
      </c>
      <c r="F332" s="39" t="s">
        <v>229</v>
      </c>
      <c r="G332" s="44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s="47" customFormat="1" ht="21" x14ac:dyDescent="0.25">
      <c r="A333" s="62" t="s">
        <v>373</v>
      </c>
      <c r="B333" s="38">
        <f t="shared" si="20"/>
        <v>96155</v>
      </c>
      <c r="C333" s="38">
        <f t="shared" si="19"/>
        <v>98795</v>
      </c>
      <c r="D333" s="79">
        <v>500</v>
      </c>
      <c r="E333" s="56" t="s">
        <v>368</v>
      </c>
      <c r="F333" s="39" t="s">
        <v>229</v>
      </c>
      <c r="G333" s="44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s="47" customFormat="1" ht="16.25" customHeight="1" x14ac:dyDescent="0.25">
      <c r="A334" s="62" t="s">
        <v>374</v>
      </c>
      <c r="B334" s="38">
        <f t="shared" si="20"/>
        <v>4808</v>
      </c>
      <c r="C334" s="38">
        <f t="shared" si="19"/>
        <v>4940</v>
      </c>
      <c r="D334" s="79">
        <v>25</v>
      </c>
      <c r="E334" s="56" t="s">
        <v>368</v>
      </c>
      <c r="F334" s="39" t="s">
        <v>296</v>
      </c>
      <c r="G334" s="44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s="47" customFormat="1" ht="16.25" customHeight="1" x14ac:dyDescent="0.25">
      <c r="A335" s="62" t="s">
        <v>375</v>
      </c>
      <c r="B335" s="38">
        <f t="shared" si="20"/>
        <v>4808</v>
      </c>
      <c r="C335" s="38">
        <f t="shared" si="19"/>
        <v>4940</v>
      </c>
      <c r="D335" s="79">
        <v>25</v>
      </c>
      <c r="E335" s="56" t="s">
        <v>368</v>
      </c>
      <c r="F335" s="39" t="s">
        <v>229</v>
      </c>
      <c r="G335" s="44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s="47" customFormat="1" ht="16.25" customHeight="1" x14ac:dyDescent="0.25">
      <c r="A336" s="62" t="s">
        <v>376</v>
      </c>
      <c r="B336" s="38">
        <f t="shared" si="20"/>
        <v>11539</v>
      </c>
      <c r="C336" s="38">
        <f t="shared" si="19"/>
        <v>11855</v>
      </c>
      <c r="D336" s="79">
        <v>60</v>
      </c>
      <c r="E336" s="56" t="s">
        <v>368</v>
      </c>
      <c r="F336" s="39" t="s">
        <v>229</v>
      </c>
      <c r="G336" s="44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s="47" customFormat="1" ht="16.25" customHeight="1" x14ac:dyDescent="0.25">
      <c r="A337" s="62" t="s">
        <v>377</v>
      </c>
      <c r="B337" s="38">
        <f t="shared" si="20"/>
        <v>38462</v>
      </c>
      <c r="C337" s="38">
        <f t="shared" si="19"/>
        <v>39518</v>
      </c>
      <c r="D337" s="79">
        <v>200</v>
      </c>
      <c r="E337" s="56" t="s">
        <v>368</v>
      </c>
      <c r="F337" s="39" t="s">
        <v>229</v>
      </c>
      <c r="G337" s="44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s="47" customFormat="1" ht="16.25" customHeight="1" x14ac:dyDescent="0.25">
      <c r="A338" s="62" t="s">
        <v>378</v>
      </c>
      <c r="B338" s="38">
        <f t="shared" si="20"/>
        <v>38462</v>
      </c>
      <c r="C338" s="38">
        <f t="shared" si="19"/>
        <v>39518</v>
      </c>
      <c r="D338" s="79">
        <v>200</v>
      </c>
      <c r="E338" s="56" t="s">
        <v>368</v>
      </c>
      <c r="F338" s="39" t="s">
        <v>229</v>
      </c>
      <c r="G338" s="44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s="47" customFormat="1" ht="16.25" customHeight="1" x14ac:dyDescent="0.25">
      <c r="A339" s="62" t="s">
        <v>379</v>
      </c>
      <c r="B339" s="38">
        <f t="shared" si="20"/>
        <v>38462</v>
      </c>
      <c r="C339" s="38">
        <f t="shared" si="19"/>
        <v>39518</v>
      </c>
      <c r="D339" s="79">
        <v>200</v>
      </c>
      <c r="E339" s="56" t="s">
        <v>368</v>
      </c>
      <c r="F339" s="39" t="s">
        <v>296</v>
      </c>
      <c r="G339" s="44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s="47" customFormat="1" ht="16.25" customHeight="1" x14ac:dyDescent="0.25">
      <c r="A340" s="62" t="s">
        <v>380</v>
      </c>
      <c r="B340" s="38">
        <f t="shared" si="20"/>
        <v>38462</v>
      </c>
      <c r="C340" s="38">
        <f t="shared" si="19"/>
        <v>39518</v>
      </c>
      <c r="D340" s="79">
        <v>200</v>
      </c>
      <c r="E340" s="56" t="s">
        <v>368</v>
      </c>
      <c r="F340" s="39" t="s">
        <v>229</v>
      </c>
      <c r="G340" s="44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s="47" customFormat="1" ht="16.25" customHeight="1" x14ac:dyDescent="0.25">
      <c r="A341" s="62" t="s">
        <v>381</v>
      </c>
      <c r="B341" s="38">
        <f t="shared" si="20"/>
        <v>38462</v>
      </c>
      <c r="C341" s="38">
        <f t="shared" si="19"/>
        <v>39518</v>
      </c>
      <c r="D341" s="79">
        <v>200</v>
      </c>
      <c r="E341" s="56" t="s">
        <v>368</v>
      </c>
      <c r="F341" s="39" t="s">
        <v>229</v>
      </c>
      <c r="G341" s="44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s="47" customFormat="1" ht="16.25" customHeight="1" x14ac:dyDescent="0.25">
      <c r="A342" s="62" t="s">
        <v>382</v>
      </c>
      <c r="B342" s="38">
        <f t="shared" si="20"/>
        <v>38462</v>
      </c>
      <c r="C342" s="38">
        <f t="shared" si="19"/>
        <v>39518</v>
      </c>
      <c r="D342" s="79">
        <v>200</v>
      </c>
      <c r="E342" s="56" t="s">
        <v>368</v>
      </c>
      <c r="F342" s="39" t="s">
        <v>296</v>
      </c>
      <c r="G342" s="44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s="47" customFormat="1" ht="16.25" customHeight="1" x14ac:dyDescent="0.25">
      <c r="A343" s="62" t="s">
        <v>383</v>
      </c>
      <c r="B343" s="38">
        <f t="shared" si="20"/>
        <v>38462</v>
      </c>
      <c r="C343" s="38">
        <f t="shared" si="19"/>
        <v>39518</v>
      </c>
      <c r="D343" s="79">
        <v>200</v>
      </c>
      <c r="E343" s="56" t="s">
        <v>368</v>
      </c>
      <c r="F343" s="39" t="s">
        <v>296</v>
      </c>
      <c r="G343" s="44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s="47" customFormat="1" ht="16.25" customHeight="1" x14ac:dyDescent="0.25">
      <c r="A344" s="62" t="s">
        <v>384</v>
      </c>
      <c r="B344" s="38">
        <f t="shared" si="20"/>
        <v>11539</v>
      </c>
      <c r="C344" s="38">
        <f t="shared" si="19"/>
        <v>11855</v>
      </c>
      <c r="D344" s="79">
        <v>60</v>
      </c>
      <c r="E344" s="56" t="s">
        <v>368</v>
      </c>
      <c r="F344" s="39" t="s">
        <v>229</v>
      </c>
      <c r="G344" s="44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s="47" customFormat="1" ht="21" x14ac:dyDescent="0.25">
      <c r="A345" s="62" t="s">
        <v>385</v>
      </c>
      <c r="B345" s="38">
        <f>ROUND(240*$B$5,0)</f>
        <v>46154</v>
      </c>
      <c r="C345" s="38">
        <f>ROUND(240*$B$7,0)</f>
        <v>47422</v>
      </c>
      <c r="D345" s="79" t="s">
        <v>386</v>
      </c>
      <c r="E345" s="56" t="s">
        <v>368</v>
      </c>
      <c r="F345" s="39" t="s">
        <v>229</v>
      </c>
      <c r="G345" s="44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s="47" customFormat="1" ht="16.25" customHeight="1" x14ac:dyDescent="0.25">
      <c r="A346" s="62" t="s">
        <v>387</v>
      </c>
      <c r="B346" s="38">
        <f t="shared" ref="B346:B354" si="21">ROUND(D346*$B$5,0)</f>
        <v>11539</v>
      </c>
      <c r="C346" s="38">
        <f t="shared" si="19"/>
        <v>11855</v>
      </c>
      <c r="D346" s="79">
        <v>60</v>
      </c>
      <c r="E346" s="56" t="s">
        <v>368</v>
      </c>
      <c r="F346" s="39" t="s">
        <v>296</v>
      </c>
      <c r="G346" s="44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s="47" customFormat="1" ht="16.25" customHeight="1" x14ac:dyDescent="0.25">
      <c r="A347" s="62" t="s">
        <v>388</v>
      </c>
      <c r="B347" s="38">
        <f t="shared" si="21"/>
        <v>11539</v>
      </c>
      <c r="C347" s="38">
        <f t="shared" si="19"/>
        <v>11855</v>
      </c>
      <c r="D347" s="79">
        <v>60</v>
      </c>
      <c r="E347" s="56" t="s">
        <v>368</v>
      </c>
      <c r="F347" s="39" t="s">
        <v>296</v>
      </c>
      <c r="G347" s="44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s="47" customFormat="1" ht="16.25" customHeight="1" x14ac:dyDescent="0.25">
      <c r="A348" s="62" t="s">
        <v>389</v>
      </c>
      <c r="B348" s="38">
        <f t="shared" si="21"/>
        <v>23077</v>
      </c>
      <c r="C348" s="38">
        <f t="shared" si="19"/>
        <v>23711</v>
      </c>
      <c r="D348" s="79">
        <v>120</v>
      </c>
      <c r="E348" s="56" t="s">
        <v>368</v>
      </c>
      <c r="F348" s="39" t="s">
        <v>296</v>
      </c>
      <c r="G348" s="44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s="47" customFormat="1" ht="16.25" customHeight="1" x14ac:dyDescent="0.25">
      <c r="A349" s="62" t="s">
        <v>390</v>
      </c>
      <c r="B349" s="38">
        <f t="shared" si="21"/>
        <v>4808</v>
      </c>
      <c r="C349" s="38">
        <f t="shared" si="19"/>
        <v>4940</v>
      </c>
      <c r="D349" s="79">
        <v>25</v>
      </c>
      <c r="E349" s="56" t="s">
        <v>368</v>
      </c>
      <c r="F349" s="39" t="s">
        <v>296</v>
      </c>
      <c r="G349" s="44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47" customFormat="1" ht="16.25" customHeight="1" x14ac:dyDescent="0.25">
      <c r="A350" s="62" t="s">
        <v>391</v>
      </c>
      <c r="B350" s="38">
        <f t="shared" si="21"/>
        <v>4808</v>
      </c>
      <c r="C350" s="38">
        <f t="shared" si="19"/>
        <v>4940</v>
      </c>
      <c r="D350" s="79">
        <v>25</v>
      </c>
      <c r="E350" s="56" t="s">
        <v>368</v>
      </c>
      <c r="F350" s="39" t="s">
        <v>229</v>
      </c>
      <c r="G350" s="44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s="47" customFormat="1" ht="16.25" customHeight="1" x14ac:dyDescent="0.25">
      <c r="A351" s="62" t="s">
        <v>392</v>
      </c>
      <c r="B351" s="38">
        <f t="shared" si="21"/>
        <v>19231</v>
      </c>
      <c r="C351" s="38">
        <f t="shared" si="19"/>
        <v>19759</v>
      </c>
      <c r="D351" s="79">
        <v>100</v>
      </c>
      <c r="E351" s="56" t="s">
        <v>368</v>
      </c>
      <c r="F351" s="39" t="s">
        <v>229</v>
      </c>
      <c r="G351" s="44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s="47" customFormat="1" ht="16.25" customHeight="1" x14ac:dyDescent="0.25">
      <c r="A352" s="62" t="s">
        <v>393</v>
      </c>
      <c r="B352" s="38">
        <f t="shared" si="21"/>
        <v>19231</v>
      </c>
      <c r="C352" s="38">
        <f t="shared" si="19"/>
        <v>19759</v>
      </c>
      <c r="D352" s="79">
        <v>100</v>
      </c>
      <c r="E352" s="56" t="s">
        <v>368</v>
      </c>
      <c r="F352" s="39" t="s">
        <v>296</v>
      </c>
      <c r="G352" s="44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s="47" customFormat="1" ht="16.25" customHeight="1" x14ac:dyDescent="0.25">
      <c r="A353" s="62" t="s">
        <v>394</v>
      </c>
      <c r="B353" s="38">
        <f t="shared" si="21"/>
        <v>23077</v>
      </c>
      <c r="C353" s="38">
        <f t="shared" si="19"/>
        <v>23711</v>
      </c>
      <c r="D353" s="79">
        <v>120</v>
      </c>
      <c r="E353" s="56" t="s">
        <v>368</v>
      </c>
      <c r="F353" s="39" t="s">
        <v>296</v>
      </c>
      <c r="G353" s="44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s="47" customFormat="1" ht="16.25" customHeight="1" x14ac:dyDescent="0.25">
      <c r="A354" s="62" t="s">
        <v>395</v>
      </c>
      <c r="B354" s="38">
        <f t="shared" si="21"/>
        <v>38462</v>
      </c>
      <c r="C354" s="38">
        <f t="shared" si="19"/>
        <v>39518</v>
      </c>
      <c r="D354" s="79">
        <v>200</v>
      </c>
      <c r="E354" s="56" t="s">
        <v>368</v>
      </c>
      <c r="F354" s="39" t="s">
        <v>229</v>
      </c>
      <c r="G354" s="44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s="47" customFormat="1" ht="21" x14ac:dyDescent="0.25">
      <c r="A355" s="62" t="s">
        <v>396</v>
      </c>
      <c r="B355" s="38">
        <f>ROUND(100*$B$5,0)</f>
        <v>19231</v>
      </c>
      <c r="C355" s="38">
        <f>ROUND(100*$B$7,0)</f>
        <v>19759</v>
      </c>
      <c r="D355" s="79" t="s">
        <v>397</v>
      </c>
      <c r="E355" s="56" t="s">
        <v>368</v>
      </c>
      <c r="F355" s="39" t="s">
        <v>229</v>
      </c>
      <c r="G355" s="44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s="47" customFormat="1" ht="16.25" customHeight="1" x14ac:dyDescent="0.25">
      <c r="A356" s="62" t="s">
        <v>398</v>
      </c>
      <c r="B356" s="38">
        <f t="shared" ref="B356:B389" si="22">ROUND(D356*$B$5,0)</f>
        <v>1923</v>
      </c>
      <c r="C356" s="38">
        <f t="shared" si="19"/>
        <v>1976</v>
      </c>
      <c r="D356" s="79">
        <v>10</v>
      </c>
      <c r="E356" s="56" t="s">
        <v>399</v>
      </c>
      <c r="F356" s="39" t="s">
        <v>296</v>
      </c>
      <c r="G356" s="44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s="47" customFormat="1" ht="16.25" customHeight="1" x14ac:dyDescent="0.25">
      <c r="A357" s="62" t="s">
        <v>400</v>
      </c>
      <c r="B357" s="38">
        <f t="shared" si="22"/>
        <v>1923</v>
      </c>
      <c r="C357" s="38">
        <f t="shared" si="19"/>
        <v>1976</v>
      </c>
      <c r="D357" s="79">
        <v>10</v>
      </c>
      <c r="E357" s="56" t="s">
        <v>399</v>
      </c>
      <c r="F357" s="39" t="s">
        <v>296</v>
      </c>
      <c r="G357" s="44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s="47" customFormat="1" ht="16.25" customHeight="1" x14ac:dyDescent="0.25">
      <c r="A358" s="62" t="s">
        <v>401</v>
      </c>
      <c r="B358" s="38">
        <f t="shared" si="22"/>
        <v>962</v>
      </c>
      <c r="C358" s="38">
        <f t="shared" si="19"/>
        <v>988</v>
      </c>
      <c r="D358" s="79">
        <v>5</v>
      </c>
      <c r="E358" s="56" t="s">
        <v>399</v>
      </c>
      <c r="F358" s="39" t="s">
        <v>296</v>
      </c>
      <c r="G358" s="44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s="47" customFormat="1" ht="16.25" customHeight="1" x14ac:dyDescent="0.25">
      <c r="A359" s="62" t="s">
        <v>402</v>
      </c>
      <c r="B359" s="38">
        <f t="shared" si="22"/>
        <v>962</v>
      </c>
      <c r="C359" s="38">
        <f t="shared" si="19"/>
        <v>988</v>
      </c>
      <c r="D359" s="79">
        <v>5</v>
      </c>
      <c r="E359" s="56" t="s">
        <v>399</v>
      </c>
      <c r="F359" s="39" t="s">
        <v>296</v>
      </c>
      <c r="G359" s="44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s="47" customFormat="1" ht="16.25" customHeight="1" x14ac:dyDescent="0.25">
      <c r="A360" s="62" t="s">
        <v>403</v>
      </c>
      <c r="B360" s="38">
        <f t="shared" si="22"/>
        <v>1923</v>
      </c>
      <c r="C360" s="38">
        <f t="shared" si="19"/>
        <v>1976</v>
      </c>
      <c r="D360" s="79">
        <v>10</v>
      </c>
      <c r="E360" s="56" t="s">
        <v>399</v>
      </c>
      <c r="F360" s="39" t="s">
        <v>296</v>
      </c>
      <c r="G360" s="44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s="47" customFormat="1" ht="16.25" customHeight="1" x14ac:dyDescent="0.25">
      <c r="A361" s="62" t="s">
        <v>404</v>
      </c>
      <c r="B361" s="38">
        <f t="shared" si="22"/>
        <v>3846</v>
      </c>
      <c r="C361" s="38">
        <f t="shared" si="19"/>
        <v>3952</v>
      </c>
      <c r="D361" s="79">
        <v>20</v>
      </c>
      <c r="E361" s="56" t="s">
        <v>399</v>
      </c>
      <c r="F361" s="39" t="s">
        <v>296</v>
      </c>
      <c r="G361" s="44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s="47" customFormat="1" ht="16.25" customHeight="1" x14ac:dyDescent="0.25">
      <c r="A362" s="62" t="s">
        <v>405</v>
      </c>
      <c r="B362" s="38">
        <f t="shared" si="22"/>
        <v>3846</v>
      </c>
      <c r="C362" s="38">
        <f t="shared" si="19"/>
        <v>3952</v>
      </c>
      <c r="D362" s="79">
        <v>20</v>
      </c>
      <c r="E362" s="56" t="s">
        <v>399</v>
      </c>
      <c r="F362" s="39" t="s">
        <v>296</v>
      </c>
      <c r="G362" s="44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s="47" customFormat="1" ht="16.25" customHeight="1" x14ac:dyDescent="0.25">
      <c r="A363" s="62" t="s">
        <v>406</v>
      </c>
      <c r="B363" s="38">
        <f t="shared" si="22"/>
        <v>962</v>
      </c>
      <c r="C363" s="38">
        <f t="shared" si="19"/>
        <v>988</v>
      </c>
      <c r="D363" s="79">
        <v>5</v>
      </c>
      <c r="E363" s="56" t="s">
        <v>399</v>
      </c>
      <c r="F363" s="39" t="s">
        <v>296</v>
      </c>
      <c r="G363" s="44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s="47" customFormat="1" ht="16.25" customHeight="1" x14ac:dyDescent="0.25">
      <c r="A364" s="62" t="s">
        <v>407</v>
      </c>
      <c r="B364" s="38">
        <f t="shared" si="22"/>
        <v>3846</v>
      </c>
      <c r="C364" s="38">
        <f t="shared" si="19"/>
        <v>3952</v>
      </c>
      <c r="D364" s="79">
        <v>20</v>
      </c>
      <c r="E364" s="56" t="s">
        <v>399</v>
      </c>
      <c r="F364" s="39" t="s">
        <v>296</v>
      </c>
      <c r="G364" s="44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s="47" customFormat="1" ht="16.25" customHeight="1" x14ac:dyDescent="0.25">
      <c r="A365" s="62" t="s">
        <v>408</v>
      </c>
      <c r="B365" s="38">
        <f t="shared" si="22"/>
        <v>1923</v>
      </c>
      <c r="C365" s="38">
        <f t="shared" si="19"/>
        <v>1976</v>
      </c>
      <c r="D365" s="79">
        <v>10</v>
      </c>
      <c r="E365" s="56" t="s">
        <v>399</v>
      </c>
      <c r="F365" s="39" t="s">
        <v>296</v>
      </c>
      <c r="G365" s="44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s="47" customFormat="1" ht="16.25" customHeight="1" x14ac:dyDescent="0.25">
      <c r="A366" s="62" t="s">
        <v>409</v>
      </c>
      <c r="B366" s="38">
        <f t="shared" si="22"/>
        <v>3846</v>
      </c>
      <c r="C366" s="38">
        <f t="shared" si="19"/>
        <v>3952</v>
      </c>
      <c r="D366" s="79">
        <v>20</v>
      </c>
      <c r="E366" s="56" t="s">
        <v>410</v>
      </c>
      <c r="F366" s="39" t="s">
        <v>229</v>
      </c>
      <c r="G366" s="44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s="47" customFormat="1" ht="16.25" customHeight="1" x14ac:dyDescent="0.25">
      <c r="A367" s="62" t="s">
        <v>411</v>
      </c>
      <c r="B367" s="38">
        <f t="shared" si="22"/>
        <v>3846</v>
      </c>
      <c r="C367" s="38">
        <f t="shared" si="19"/>
        <v>3952</v>
      </c>
      <c r="D367" s="79">
        <v>20</v>
      </c>
      <c r="E367" s="56" t="s">
        <v>410</v>
      </c>
      <c r="F367" s="39" t="s">
        <v>229</v>
      </c>
      <c r="G367" s="44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s="47" customFormat="1" ht="16.25" customHeight="1" x14ac:dyDescent="0.25">
      <c r="A368" s="62" t="s">
        <v>412</v>
      </c>
      <c r="B368" s="38">
        <f t="shared" si="22"/>
        <v>46154</v>
      </c>
      <c r="C368" s="38">
        <f t="shared" si="19"/>
        <v>47422</v>
      </c>
      <c r="D368" s="79">
        <v>240</v>
      </c>
      <c r="E368" s="56" t="s">
        <v>413</v>
      </c>
      <c r="F368" s="39" t="s">
        <v>229</v>
      </c>
      <c r="G368" s="44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s="47" customFormat="1" ht="16.25" customHeight="1" x14ac:dyDescent="0.25">
      <c r="A369" s="62" t="s">
        <v>414</v>
      </c>
      <c r="B369" s="38">
        <f t="shared" si="22"/>
        <v>46154</v>
      </c>
      <c r="C369" s="38">
        <f t="shared" si="19"/>
        <v>47422</v>
      </c>
      <c r="D369" s="79">
        <v>240</v>
      </c>
      <c r="E369" s="56" t="s">
        <v>413</v>
      </c>
      <c r="F369" s="39" t="s">
        <v>229</v>
      </c>
      <c r="G369" s="44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s="47" customFormat="1" ht="16.25" customHeight="1" x14ac:dyDescent="0.25">
      <c r="A370" s="62" t="s">
        <v>415</v>
      </c>
      <c r="B370" s="38">
        <f t="shared" si="22"/>
        <v>23077</v>
      </c>
      <c r="C370" s="38">
        <f t="shared" si="19"/>
        <v>23711</v>
      </c>
      <c r="D370" s="79">
        <v>120</v>
      </c>
      <c r="E370" s="56" t="s">
        <v>413</v>
      </c>
      <c r="F370" s="39" t="s">
        <v>229</v>
      </c>
      <c r="G370" s="44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s="47" customFormat="1" ht="16.25" customHeight="1" x14ac:dyDescent="0.25">
      <c r="A371" s="62" t="s">
        <v>416</v>
      </c>
      <c r="B371" s="38">
        <f t="shared" si="22"/>
        <v>11539</v>
      </c>
      <c r="C371" s="38">
        <f t="shared" si="19"/>
        <v>11855</v>
      </c>
      <c r="D371" s="79">
        <v>60</v>
      </c>
      <c r="E371" s="56" t="s">
        <v>413</v>
      </c>
      <c r="F371" s="39" t="s">
        <v>296</v>
      </c>
      <c r="G371" s="44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s="47" customFormat="1" ht="16.25" customHeight="1" x14ac:dyDescent="0.25">
      <c r="A372" s="62" t="s">
        <v>417</v>
      </c>
      <c r="B372" s="38">
        <f t="shared" si="22"/>
        <v>1923</v>
      </c>
      <c r="C372" s="38">
        <f t="shared" si="19"/>
        <v>1976</v>
      </c>
      <c r="D372" s="79">
        <v>10</v>
      </c>
      <c r="E372" s="56" t="s">
        <v>413</v>
      </c>
      <c r="F372" s="39" t="s">
        <v>296</v>
      </c>
      <c r="G372" s="44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s="47" customFormat="1" ht="16.25" customHeight="1" x14ac:dyDescent="0.25">
      <c r="A373" s="62" t="s">
        <v>418</v>
      </c>
      <c r="B373" s="38">
        <f t="shared" si="22"/>
        <v>23077</v>
      </c>
      <c r="C373" s="38">
        <f t="shared" si="19"/>
        <v>23711</v>
      </c>
      <c r="D373" s="39">
        <v>120</v>
      </c>
      <c r="E373" s="56" t="s">
        <v>413</v>
      </c>
      <c r="F373" s="39" t="s">
        <v>229</v>
      </c>
      <c r="G373" s="44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s="47" customFormat="1" ht="16.25" customHeight="1" x14ac:dyDescent="0.25">
      <c r="A374" s="62" t="s">
        <v>375</v>
      </c>
      <c r="B374" s="38">
        <f t="shared" si="22"/>
        <v>4808</v>
      </c>
      <c r="C374" s="38">
        <f t="shared" si="19"/>
        <v>4940</v>
      </c>
      <c r="D374" s="39">
        <v>25</v>
      </c>
      <c r="E374" s="56" t="s">
        <v>413</v>
      </c>
      <c r="F374" s="39" t="s">
        <v>229</v>
      </c>
      <c r="G374" s="44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s="47" customFormat="1" ht="16.25" customHeight="1" x14ac:dyDescent="0.25">
      <c r="A375" s="62" t="s">
        <v>419</v>
      </c>
      <c r="B375" s="38">
        <f t="shared" si="22"/>
        <v>11539</v>
      </c>
      <c r="C375" s="38">
        <f t="shared" si="19"/>
        <v>11855</v>
      </c>
      <c r="D375" s="39">
        <v>60</v>
      </c>
      <c r="E375" s="56" t="s">
        <v>413</v>
      </c>
      <c r="F375" s="39" t="s">
        <v>229</v>
      </c>
      <c r="G375" s="44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s="47" customFormat="1" ht="16.25" customHeight="1" x14ac:dyDescent="0.25">
      <c r="A376" s="62" t="s">
        <v>420</v>
      </c>
      <c r="B376" s="38">
        <f t="shared" si="22"/>
        <v>11539</v>
      </c>
      <c r="C376" s="38">
        <f t="shared" si="19"/>
        <v>11855</v>
      </c>
      <c r="D376" s="39">
        <v>60</v>
      </c>
      <c r="E376" s="56" t="s">
        <v>413</v>
      </c>
      <c r="F376" s="39" t="s">
        <v>229</v>
      </c>
      <c r="G376" s="44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s="47" customFormat="1" ht="16.25" customHeight="1" x14ac:dyDescent="0.25">
      <c r="A377" s="62" t="s">
        <v>421</v>
      </c>
      <c r="B377" s="38">
        <f t="shared" si="22"/>
        <v>46154</v>
      </c>
      <c r="C377" s="38">
        <f t="shared" si="19"/>
        <v>47422</v>
      </c>
      <c r="D377" s="39">
        <v>240</v>
      </c>
      <c r="E377" s="56" t="s">
        <v>413</v>
      </c>
      <c r="F377" s="39" t="s">
        <v>229</v>
      </c>
      <c r="G377" s="44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s="47" customFormat="1" ht="21" x14ac:dyDescent="0.25">
      <c r="A378" s="62" t="s">
        <v>422</v>
      </c>
      <c r="B378" s="38">
        <f t="shared" si="22"/>
        <v>23077</v>
      </c>
      <c r="C378" s="38">
        <f t="shared" si="19"/>
        <v>23711</v>
      </c>
      <c r="D378" s="39">
        <v>120</v>
      </c>
      <c r="E378" s="56" t="s">
        <v>413</v>
      </c>
      <c r="F378" s="39" t="s">
        <v>229</v>
      </c>
      <c r="G378" s="44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s="52" customFormat="1" ht="16.25" customHeight="1" x14ac:dyDescent="0.25">
      <c r="A379" s="62" t="s">
        <v>423</v>
      </c>
      <c r="B379" s="38">
        <f t="shared" si="22"/>
        <v>23077</v>
      </c>
      <c r="C379" s="38">
        <f t="shared" si="19"/>
        <v>23711</v>
      </c>
      <c r="D379" s="39">
        <v>120</v>
      </c>
      <c r="E379" s="56" t="s">
        <v>413</v>
      </c>
      <c r="F379" s="39" t="s">
        <v>229</v>
      </c>
      <c r="G379" s="44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s="52" customFormat="1" ht="16.25" customHeight="1" x14ac:dyDescent="0.25">
      <c r="A380" s="62" t="s">
        <v>424</v>
      </c>
      <c r="B380" s="38">
        <f t="shared" si="22"/>
        <v>46154</v>
      </c>
      <c r="C380" s="38">
        <f t="shared" si="19"/>
        <v>47422</v>
      </c>
      <c r="D380" s="39">
        <v>240</v>
      </c>
      <c r="E380" s="56" t="s">
        <v>413</v>
      </c>
      <c r="F380" s="39" t="s">
        <v>229</v>
      </c>
      <c r="G380" s="44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s="52" customFormat="1" ht="16.25" customHeight="1" x14ac:dyDescent="0.25">
      <c r="A381" s="62" t="s">
        <v>425</v>
      </c>
      <c r="B381" s="38">
        <f t="shared" si="22"/>
        <v>11539</v>
      </c>
      <c r="C381" s="38">
        <f t="shared" si="19"/>
        <v>11855</v>
      </c>
      <c r="D381" s="39">
        <v>60</v>
      </c>
      <c r="E381" s="56" t="s">
        <v>413</v>
      </c>
      <c r="F381" s="39" t="s">
        <v>296</v>
      </c>
      <c r="G381" s="44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s="52" customFormat="1" ht="16.25" customHeight="1" x14ac:dyDescent="0.25">
      <c r="A382" s="62" t="s">
        <v>426</v>
      </c>
      <c r="B382" s="38">
        <f t="shared" si="22"/>
        <v>11539</v>
      </c>
      <c r="C382" s="38">
        <f t="shared" si="19"/>
        <v>11855</v>
      </c>
      <c r="D382" s="39">
        <v>60</v>
      </c>
      <c r="E382" s="56" t="s">
        <v>413</v>
      </c>
      <c r="F382" s="39" t="s">
        <v>229</v>
      </c>
      <c r="G382" s="44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s="47" customFormat="1" ht="16.25" customHeight="1" x14ac:dyDescent="0.25">
      <c r="A383" s="62" t="s">
        <v>427</v>
      </c>
      <c r="B383" s="38">
        <f t="shared" si="22"/>
        <v>11539</v>
      </c>
      <c r="C383" s="38">
        <f t="shared" si="19"/>
        <v>11855</v>
      </c>
      <c r="D383" s="39">
        <v>60</v>
      </c>
      <c r="E383" s="56" t="s">
        <v>413</v>
      </c>
      <c r="F383" s="39" t="s">
        <v>296</v>
      </c>
      <c r="G383" s="44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s="47" customFormat="1" ht="16.25" customHeight="1" x14ac:dyDescent="0.25">
      <c r="A384" s="62" t="s">
        <v>428</v>
      </c>
      <c r="B384" s="38">
        <f t="shared" si="22"/>
        <v>11539</v>
      </c>
      <c r="C384" s="38">
        <f t="shared" si="19"/>
        <v>11855</v>
      </c>
      <c r="D384" s="39">
        <v>60</v>
      </c>
      <c r="E384" s="56" t="s">
        <v>413</v>
      </c>
      <c r="F384" s="39" t="s">
        <v>296</v>
      </c>
      <c r="G384" s="44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s="47" customFormat="1" ht="16.25" customHeight="1" x14ac:dyDescent="0.25">
      <c r="A385" s="62" t="s">
        <v>429</v>
      </c>
      <c r="B385" s="38">
        <f t="shared" si="22"/>
        <v>11539</v>
      </c>
      <c r="C385" s="38">
        <f t="shared" si="19"/>
        <v>11855</v>
      </c>
      <c r="D385" s="39">
        <v>60</v>
      </c>
      <c r="E385" s="56" t="s">
        <v>413</v>
      </c>
      <c r="F385" s="39" t="s">
        <v>296</v>
      </c>
      <c r="G385" s="44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s="47" customFormat="1" ht="16.25" customHeight="1" x14ac:dyDescent="0.25">
      <c r="A386" s="62" t="s">
        <v>430</v>
      </c>
      <c r="B386" s="38">
        <f t="shared" si="22"/>
        <v>23077</v>
      </c>
      <c r="C386" s="38">
        <f t="shared" si="19"/>
        <v>23711</v>
      </c>
      <c r="D386" s="39">
        <v>120</v>
      </c>
      <c r="E386" s="56" t="s">
        <v>413</v>
      </c>
      <c r="F386" s="39" t="s">
        <v>229</v>
      </c>
      <c r="G386" s="44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s="47" customFormat="1" ht="16.25" customHeight="1" x14ac:dyDescent="0.25">
      <c r="A387" s="62" t="s">
        <v>431</v>
      </c>
      <c r="B387" s="38">
        <f t="shared" si="22"/>
        <v>11539</v>
      </c>
      <c r="C387" s="38">
        <f t="shared" si="19"/>
        <v>11855</v>
      </c>
      <c r="D387" s="39">
        <v>60</v>
      </c>
      <c r="E387" s="56" t="s">
        <v>413</v>
      </c>
      <c r="F387" s="39" t="s">
        <v>296</v>
      </c>
      <c r="G387" s="44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s="47" customFormat="1" ht="16.25" customHeight="1" x14ac:dyDescent="0.25">
      <c r="A388" s="62" t="s">
        <v>432</v>
      </c>
      <c r="B388" s="38">
        <f t="shared" si="22"/>
        <v>23077</v>
      </c>
      <c r="C388" s="38">
        <f t="shared" si="19"/>
        <v>23711</v>
      </c>
      <c r="D388" s="39">
        <v>120</v>
      </c>
      <c r="E388" s="56" t="s">
        <v>413</v>
      </c>
      <c r="F388" s="39" t="s">
        <v>229</v>
      </c>
      <c r="G388" s="44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s="47" customFormat="1" ht="15.65" customHeight="1" x14ac:dyDescent="0.25">
      <c r="A389" s="62" t="s">
        <v>433</v>
      </c>
      <c r="B389" s="38">
        <f t="shared" si="22"/>
        <v>23077</v>
      </c>
      <c r="C389" s="38">
        <f t="shared" si="19"/>
        <v>23711</v>
      </c>
      <c r="D389" s="39">
        <v>120</v>
      </c>
      <c r="E389" s="56" t="s">
        <v>413</v>
      </c>
      <c r="F389" s="39" t="s">
        <v>229</v>
      </c>
      <c r="G389" s="44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s="47" customFormat="1" ht="31.5" x14ac:dyDescent="0.25">
      <c r="A390" s="62" t="s">
        <v>434</v>
      </c>
      <c r="B390" s="38">
        <f>ROUND(1800*$B$5,0)</f>
        <v>346158</v>
      </c>
      <c r="C390" s="38">
        <f>ROUND(1800*$B$7,0)</f>
        <v>355662</v>
      </c>
      <c r="D390" s="39" t="s">
        <v>435</v>
      </c>
      <c r="E390" s="56" t="s">
        <v>413</v>
      </c>
      <c r="F390" s="39" t="s">
        <v>229</v>
      </c>
      <c r="G390" s="44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s="47" customFormat="1" ht="16.25" customHeight="1" x14ac:dyDescent="0.25">
      <c r="A391" s="62" t="s">
        <v>436</v>
      </c>
      <c r="B391" s="38">
        <f t="shared" ref="B391:B422" si="23">ROUND(D391*$B$5,0)</f>
        <v>11539</v>
      </c>
      <c r="C391" s="38">
        <f t="shared" si="19"/>
        <v>11855</v>
      </c>
      <c r="D391" s="39">
        <v>60</v>
      </c>
      <c r="E391" s="56" t="s">
        <v>413</v>
      </c>
      <c r="F391" s="39" t="s">
        <v>229</v>
      </c>
      <c r="G391" s="44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s="47" customFormat="1" ht="16.25" customHeight="1" x14ac:dyDescent="0.25">
      <c r="A392" s="62" t="s">
        <v>437</v>
      </c>
      <c r="B392" s="38">
        <f t="shared" si="23"/>
        <v>11539</v>
      </c>
      <c r="C392" s="38">
        <f t="shared" si="19"/>
        <v>11855</v>
      </c>
      <c r="D392" s="39">
        <v>60</v>
      </c>
      <c r="E392" s="56" t="s">
        <v>413</v>
      </c>
      <c r="F392" s="39" t="s">
        <v>296</v>
      </c>
      <c r="G392" s="44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s="47" customFormat="1" ht="16.25" customHeight="1" x14ac:dyDescent="0.25">
      <c r="A393" s="62" t="s">
        <v>438</v>
      </c>
      <c r="B393" s="38">
        <f t="shared" si="23"/>
        <v>23077</v>
      </c>
      <c r="C393" s="38">
        <f t="shared" ref="C393:C430" si="24">ROUND(D393*$B$7,0)</f>
        <v>23711</v>
      </c>
      <c r="D393" s="39">
        <v>120</v>
      </c>
      <c r="E393" s="56" t="s">
        <v>413</v>
      </c>
      <c r="F393" s="39" t="s">
        <v>296</v>
      </c>
      <c r="G393" s="44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s="47" customFormat="1" ht="16.25" customHeight="1" x14ac:dyDescent="0.25">
      <c r="A394" s="62" t="s">
        <v>439</v>
      </c>
      <c r="B394" s="38">
        <f t="shared" si="23"/>
        <v>23077</v>
      </c>
      <c r="C394" s="38">
        <f t="shared" si="24"/>
        <v>23711</v>
      </c>
      <c r="D394" s="39">
        <v>120</v>
      </c>
      <c r="E394" s="56" t="s">
        <v>413</v>
      </c>
      <c r="F394" s="39" t="s">
        <v>296</v>
      </c>
      <c r="G394" s="44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s="47" customFormat="1" ht="16.25" customHeight="1" x14ac:dyDescent="0.25">
      <c r="A395" s="62" t="s">
        <v>440</v>
      </c>
      <c r="B395" s="38">
        <f t="shared" si="23"/>
        <v>11539</v>
      </c>
      <c r="C395" s="38">
        <f t="shared" si="24"/>
        <v>11855</v>
      </c>
      <c r="D395" s="39">
        <v>60</v>
      </c>
      <c r="E395" s="56" t="s">
        <v>413</v>
      </c>
      <c r="F395" s="39" t="s">
        <v>229</v>
      </c>
      <c r="G395" s="4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s="47" customFormat="1" ht="16.25" customHeight="1" x14ac:dyDescent="0.25">
      <c r="A396" s="62" t="s">
        <v>441</v>
      </c>
      <c r="B396" s="38">
        <f t="shared" si="23"/>
        <v>23077</v>
      </c>
      <c r="C396" s="38">
        <f t="shared" si="24"/>
        <v>23711</v>
      </c>
      <c r="D396" s="39">
        <v>120</v>
      </c>
      <c r="E396" s="56" t="s">
        <v>413</v>
      </c>
      <c r="F396" s="39" t="s">
        <v>229</v>
      </c>
      <c r="G396" s="4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s="47" customFormat="1" ht="16.25" customHeight="1" x14ac:dyDescent="0.25">
      <c r="A397" s="62" t="s">
        <v>442</v>
      </c>
      <c r="B397" s="38">
        <f t="shared" si="23"/>
        <v>3846</v>
      </c>
      <c r="C397" s="38">
        <f t="shared" si="24"/>
        <v>3952</v>
      </c>
      <c r="D397" s="39">
        <v>20</v>
      </c>
      <c r="E397" s="56" t="s">
        <v>443</v>
      </c>
      <c r="F397" s="39" t="s">
        <v>229</v>
      </c>
      <c r="G397" s="4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s="47" customFormat="1" ht="16.25" customHeight="1" x14ac:dyDescent="0.25">
      <c r="A398" s="62" t="s">
        <v>444</v>
      </c>
      <c r="B398" s="38">
        <f t="shared" si="23"/>
        <v>23077</v>
      </c>
      <c r="C398" s="38">
        <f t="shared" si="24"/>
        <v>23711</v>
      </c>
      <c r="D398" s="39">
        <v>120</v>
      </c>
      <c r="E398" s="56" t="s">
        <v>443</v>
      </c>
      <c r="F398" s="39" t="s">
        <v>229</v>
      </c>
      <c r="G398" s="44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s="47" customFormat="1" ht="16.25" customHeight="1" x14ac:dyDescent="0.25">
      <c r="A399" s="62" t="s">
        <v>445</v>
      </c>
      <c r="B399" s="38">
        <f t="shared" si="23"/>
        <v>3846</v>
      </c>
      <c r="C399" s="38">
        <f t="shared" si="24"/>
        <v>3952</v>
      </c>
      <c r="D399" s="39">
        <v>20</v>
      </c>
      <c r="E399" s="56" t="s">
        <v>443</v>
      </c>
      <c r="F399" s="39" t="s">
        <v>229</v>
      </c>
      <c r="G399" s="44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s="47" customFormat="1" ht="16.25" customHeight="1" x14ac:dyDescent="0.25">
      <c r="A400" s="62" t="s">
        <v>446</v>
      </c>
      <c r="B400" s="38">
        <f t="shared" si="23"/>
        <v>23077</v>
      </c>
      <c r="C400" s="38">
        <f t="shared" si="24"/>
        <v>23711</v>
      </c>
      <c r="D400" s="39">
        <v>120</v>
      </c>
      <c r="E400" s="56" t="s">
        <v>443</v>
      </c>
      <c r="F400" s="39" t="s">
        <v>229</v>
      </c>
      <c r="G400" s="44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s="47" customFormat="1" ht="16.25" customHeight="1" x14ac:dyDescent="0.25">
      <c r="A401" s="62" t="s">
        <v>447</v>
      </c>
      <c r="B401" s="38">
        <f t="shared" si="23"/>
        <v>3846</v>
      </c>
      <c r="C401" s="38">
        <f t="shared" si="24"/>
        <v>3952</v>
      </c>
      <c r="D401" s="39">
        <v>20</v>
      </c>
      <c r="E401" s="56" t="s">
        <v>443</v>
      </c>
      <c r="F401" s="39" t="s">
        <v>229</v>
      </c>
      <c r="G401" s="44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s="47" customFormat="1" ht="16.25" customHeight="1" x14ac:dyDescent="0.25">
      <c r="A402" s="62" t="s">
        <v>448</v>
      </c>
      <c r="B402" s="38">
        <f t="shared" si="23"/>
        <v>23077</v>
      </c>
      <c r="C402" s="38">
        <f t="shared" si="24"/>
        <v>23711</v>
      </c>
      <c r="D402" s="39">
        <v>120</v>
      </c>
      <c r="E402" s="56" t="s">
        <v>443</v>
      </c>
      <c r="F402" s="39" t="s">
        <v>229</v>
      </c>
      <c r="G402" s="44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s="47" customFormat="1" ht="16.25" customHeight="1" x14ac:dyDescent="0.25">
      <c r="A403" s="62" t="s">
        <v>449</v>
      </c>
      <c r="B403" s="38">
        <f t="shared" si="23"/>
        <v>3846</v>
      </c>
      <c r="C403" s="38">
        <f t="shared" si="24"/>
        <v>3952</v>
      </c>
      <c r="D403" s="39">
        <v>20</v>
      </c>
      <c r="E403" s="56" t="s">
        <v>443</v>
      </c>
      <c r="F403" s="39" t="s">
        <v>229</v>
      </c>
      <c r="G403" s="44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s="47" customFormat="1" ht="16.25" customHeight="1" x14ac:dyDescent="0.25">
      <c r="A404" s="62" t="s">
        <v>450</v>
      </c>
      <c r="B404" s="38">
        <f t="shared" si="23"/>
        <v>23077</v>
      </c>
      <c r="C404" s="38">
        <f t="shared" si="24"/>
        <v>23711</v>
      </c>
      <c r="D404" s="39">
        <v>120</v>
      </c>
      <c r="E404" s="56" t="s">
        <v>443</v>
      </c>
      <c r="F404" s="39" t="s">
        <v>229</v>
      </c>
      <c r="G404" s="44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s="47" customFormat="1" ht="16.25" customHeight="1" x14ac:dyDescent="0.25">
      <c r="A405" s="62" t="s">
        <v>451</v>
      </c>
      <c r="B405" s="38">
        <f t="shared" si="23"/>
        <v>962</v>
      </c>
      <c r="C405" s="38">
        <f t="shared" si="24"/>
        <v>988</v>
      </c>
      <c r="D405" s="39">
        <v>5</v>
      </c>
      <c r="E405" s="56" t="s">
        <v>452</v>
      </c>
      <c r="F405" s="39" t="s">
        <v>296</v>
      </c>
      <c r="G405" s="44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s="47" customFormat="1" ht="16.25" customHeight="1" x14ac:dyDescent="0.25">
      <c r="A406" s="62" t="s">
        <v>453</v>
      </c>
      <c r="B406" s="38">
        <f t="shared" si="23"/>
        <v>962</v>
      </c>
      <c r="C406" s="38">
        <f t="shared" si="24"/>
        <v>988</v>
      </c>
      <c r="D406" s="39">
        <v>5</v>
      </c>
      <c r="E406" s="56" t="s">
        <v>452</v>
      </c>
      <c r="F406" s="39" t="s">
        <v>296</v>
      </c>
      <c r="G406" s="44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s="47" customFormat="1" ht="16.25" customHeight="1" x14ac:dyDescent="0.25">
      <c r="A407" s="62" t="s">
        <v>454</v>
      </c>
      <c r="B407" s="38">
        <f t="shared" si="23"/>
        <v>962</v>
      </c>
      <c r="C407" s="38">
        <f t="shared" si="24"/>
        <v>988</v>
      </c>
      <c r="D407" s="39">
        <v>5</v>
      </c>
      <c r="E407" s="56" t="s">
        <v>452</v>
      </c>
      <c r="F407" s="39" t="s">
        <v>296</v>
      </c>
      <c r="G407" s="44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s="47" customFormat="1" ht="16.25" customHeight="1" x14ac:dyDescent="0.25">
      <c r="A408" s="62" t="s">
        <v>455</v>
      </c>
      <c r="B408" s="38">
        <f t="shared" si="23"/>
        <v>962</v>
      </c>
      <c r="C408" s="38">
        <f t="shared" si="24"/>
        <v>988</v>
      </c>
      <c r="D408" s="39">
        <v>5</v>
      </c>
      <c r="E408" s="56" t="s">
        <v>452</v>
      </c>
      <c r="F408" s="39" t="s">
        <v>296</v>
      </c>
      <c r="G408" s="44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s="47" customFormat="1" ht="16.25" customHeight="1" x14ac:dyDescent="0.25">
      <c r="A409" s="62" t="s">
        <v>456</v>
      </c>
      <c r="B409" s="38">
        <f t="shared" si="23"/>
        <v>11539</v>
      </c>
      <c r="C409" s="38">
        <f t="shared" si="24"/>
        <v>11855</v>
      </c>
      <c r="D409" s="39">
        <v>60</v>
      </c>
      <c r="E409" s="56" t="s">
        <v>452</v>
      </c>
      <c r="F409" s="39" t="s">
        <v>229</v>
      </c>
      <c r="G409" s="44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s="47" customFormat="1" ht="16.25" customHeight="1" x14ac:dyDescent="0.25">
      <c r="A410" s="62" t="s">
        <v>457</v>
      </c>
      <c r="B410" s="38">
        <f t="shared" si="23"/>
        <v>962</v>
      </c>
      <c r="C410" s="38">
        <f t="shared" si="24"/>
        <v>988</v>
      </c>
      <c r="D410" s="39">
        <v>5</v>
      </c>
      <c r="E410" s="56" t="s">
        <v>452</v>
      </c>
      <c r="F410" s="39" t="s">
        <v>296</v>
      </c>
      <c r="G410" s="44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s="47" customFormat="1" ht="16.25" customHeight="1" x14ac:dyDescent="0.25">
      <c r="A411" s="62" t="s">
        <v>458</v>
      </c>
      <c r="B411" s="38">
        <f t="shared" si="23"/>
        <v>1923</v>
      </c>
      <c r="C411" s="38">
        <f t="shared" si="24"/>
        <v>1976</v>
      </c>
      <c r="D411" s="39">
        <v>10</v>
      </c>
      <c r="E411" s="56" t="s">
        <v>452</v>
      </c>
      <c r="F411" s="39" t="s">
        <v>229</v>
      </c>
      <c r="G411" s="44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s="47" customFormat="1" ht="16.25" customHeight="1" x14ac:dyDescent="0.25">
      <c r="A412" s="62" t="s">
        <v>459</v>
      </c>
      <c r="B412" s="38">
        <f t="shared" si="23"/>
        <v>962</v>
      </c>
      <c r="C412" s="38">
        <f t="shared" si="24"/>
        <v>988</v>
      </c>
      <c r="D412" s="39">
        <v>5</v>
      </c>
      <c r="E412" s="56" t="s">
        <v>452</v>
      </c>
      <c r="F412" s="39" t="s">
        <v>229</v>
      </c>
      <c r="G412" s="44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s="47" customFormat="1" x14ac:dyDescent="0.25">
      <c r="A413" s="62" t="s">
        <v>460</v>
      </c>
      <c r="B413" s="38">
        <f t="shared" si="23"/>
        <v>1923</v>
      </c>
      <c r="C413" s="38">
        <f t="shared" si="24"/>
        <v>1976</v>
      </c>
      <c r="D413" s="39">
        <v>10</v>
      </c>
      <c r="E413" s="56" t="s">
        <v>452</v>
      </c>
      <c r="F413" s="39" t="s">
        <v>229</v>
      </c>
      <c r="G413" s="44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s="47" customFormat="1" ht="16.25" customHeight="1" x14ac:dyDescent="0.25">
      <c r="A414" s="62" t="s">
        <v>461</v>
      </c>
      <c r="B414" s="38">
        <f t="shared" si="23"/>
        <v>962</v>
      </c>
      <c r="C414" s="38">
        <f t="shared" si="24"/>
        <v>988</v>
      </c>
      <c r="D414" s="39">
        <v>5</v>
      </c>
      <c r="E414" s="56" t="s">
        <v>452</v>
      </c>
      <c r="F414" s="39" t="s">
        <v>296</v>
      </c>
      <c r="G414" s="44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s="47" customFormat="1" ht="16.25" customHeight="1" x14ac:dyDescent="0.25">
      <c r="A415" s="62" t="s">
        <v>462</v>
      </c>
      <c r="B415" s="38">
        <f t="shared" si="23"/>
        <v>3846</v>
      </c>
      <c r="C415" s="38">
        <f t="shared" si="24"/>
        <v>3952</v>
      </c>
      <c r="D415" s="39">
        <v>20</v>
      </c>
      <c r="E415" s="56" t="s">
        <v>452</v>
      </c>
      <c r="F415" s="39" t="s">
        <v>296</v>
      </c>
      <c r="G415" s="44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s="47" customFormat="1" ht="16.25" customHeight="1" x14ac:dyDescent="0.25">
      <c r="A416" s="62" t="s">
        <v>463</v>
      </c>
      <c r="B416" s="38">
        <f t="shared" si="23"/>
        <v>1923</v>
      </c>
      <c r="C416" s="38">
        <f t="shared" si="24"/>
        <v>1976</v>
      </c>
      <c r="D416" s="39">
        <v>10</v>
      </c>
      <c r="E416" s="56" t="s">
        <v>452</v>
      </c>
      <c r="F416" s="39" t="s">
        <v>296</v>
      </c>
      <c r="G416" s="44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s="47" customFormat="1" ht="16.25" customHeight="1" x14ac:dyDescent="0.25">
      <c r="A417" s="62" t="s">
        <v>464</v>
      </c>
      <c r="B417" s="38">
        <f t="shared" si="23"/>
        <v>11539</v>
      </c>
      <c r="C417" s="38">
        <f t="shared" si="24"/>
        <v>11855</v>
      </c>
      <c r="D417" s="39">
        <v>60</v>
      </c>
      <c r="E417" s="56" t="s">
        <v>452</v>
      </c>
      <c r="F417" s="39" t="s">
        <v>229</v>
      </c>
      <c r="G417" s="44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s="47" customFormat="1" ht="16.25" customHeight="1" x14ac:dyDescent="0.25">
      <c r="A418" s="41" t="s">
        <v>465</v>
      </c>
      <c r="B418" s="38">
        <f t="shared" si="23"/>
        <v>11539</v>
      </c>
      <c r="C418" s="38">
        <f t="shared" si="24"/>
        <v>11855</v>
      </c>
      <c r="D418" s="39">
        <v>60</v>
      </c>
      <c r="E418" s="68" t="s">
        <v>466</v>
      </c>
      <c r="F418" s="39" t="s">
        <v>229</v>
      </c>
      <c r="G418" s="44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s="47" customFormat="1" ht="16.25" customHeight="1" x14ac:dyDescent="0.25">
      <c r="A419" s="41" t="s">
        <v>467</v>
      </c>
      <c r="B419" s="38">
        <f t="shared" si="23"/>
        <v>11539</v>
      </c>
      <c r="C419" s="38">
        <f t="shared" si="24"/>
        <v>11855</v>
      </c>
      <c r="D419" s="39">
        <v>60</v>
      </c>
      <c r="E419" s="68" t="s">
        <v>466</v>
      </c>
      <c r="F419" s="39" t="s">
        <v>296</v>
      </c>
      <c r="G419" s="44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s="47" customFormat="1" ht="16.25" customHeight="1" x14ac:dyDescent="0.25">
      <c r="A420" s="69" t="s">
        <v>468</v>
      </c>
      <c r="B420" s="38">
        <f t="shared" si="23"/>
        <v>11539</v>
      </c>
      <c r="C420" s="38">
        <f t="shared" si="24"/>
        <v>11855</v>
      </c>
      <c r="D420" s="72">
        <v>60</v>
      </c>
      <c r="E420" s="70" t="s">
        <v>466</v>
      </c>
      <c r="F420" s="72" t="s">
        <v>296</v>
      </c>
      <c r="G420" s="44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s="47" customFormat="1" ht="16.25" customHeight="1" x14ac:dyDescent="0.25">
      <c r="A421" s="41" t="s">
        <v>469</v>
      </c>
      <c r="B421" s="38">
        <f t="shared" si="23"/>
        <v>11539</v>
      </c>
      <c r="C421" s="38">
        <f t="shared" si="24"/>
        <v>11855</v>
      </c>
      <c r="D421" s="39">
        <v>60</v>
      </c>
      <c r="E421" s="68" t="s">
        <v>466</v>
      </c>
      <c r="F421" s="72" t="s">
        <v>229</v>
      </c>
      <c r="G421" s="44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s="47" customFormat="1" ht="16.25" customHeight="1" x14ac:dyDescent="0.25">
      <c r="A422" s="41" t="s">
        <v>470</v>
      </c>
      <c r="B422" s="38">
        <f t="shared" si="23"/>
        <v>11539</v>
      </c>
      <c r="C422" s="38">
        <f t="shared" si="24"/>
        <v>11855</v>
      </c>
      <c r="D422" s="39">
        <v>60</v>
      </c>
      <c r="E422" s="68" t="s">
        <v>466</v>
      </c>
      <c r="F422" s="72" t="s">
        <v>229</v>
      </c>
      <c r="G422" s="44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s="47" customFormat="1" ht="16.25" customHeight="1" x14ac:dyDescent="0.25">
      <c r="A423" s="41" t="s">
        <v>471</v>
      </c>
      <c r="B423" s="38">
        <f t="shared" ref="B423:B451" si="25">ROUND(D423*$B$5,0)</f>
        <v>1923</v>
      </c>
      <c r="C423" s="38">
        <f t="shared" si="24"/>
        <v>1976</v>
      </c>
      <c r="D423" s="39">
        <v>10</v>
      </c>
      <c r="E423" s="68" t="s">
        <v>466</v>
      </c>
      <c r="F423" s="72" t="s">
        <v>296</v>
      </c>
      <c r="G423" s="44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s="47" customFormat="1" ht="16.25" customHeight="1" x14ac:dyDescent="0.25">
      <c r="A424" s="41" t="s">
        <v>472</v>
      </c>
      <c r="B424" s="38">
        <f t="shared" si="25"/>
        <v>46154</v>
      </c>
      <c r="C424" s="38">
        <f t="shared" si="24"/>
        <v>47422</v>
      </c>
      <c r="D424" s="39">
        <v>240</v>
      </c>
      <c r="E424" s="68" t="s">
        <v>473</v>
      </c>
      <c r="F424" s="72" t="s">
        <v>229</v>
      </c>
      <c r="G424" s="44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s="47" customFormat="1" ht="16.25" customHeight="1" x14ac:dyDescent="0.25">
      <c r="A425" s="41" t="s">
        <v>474</v>
      </c>
      <c r="B425" s="38">
        <f t="shared" si="25"/>
        <v>230772</v>
      </c>
      <c r="C425" s="38">
        <f t="shared" si="24"/>
        <v>237108</v>
      </c>
      <c r="D425" s="39">
        <v>1200</v>
      </c>
      <c r="E425" s="68" t="s">
        <v>473</v>
      </c>
      <c r="F425" s="72" t="s">
        <v>229</v>
      </c>
      <c r="G425" s="44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s="47" customFormat="1" ht="16.25" customHeight="1" x14ac:dyDescent="0.25">
      <c r="A426" s="41" t="s">
        <v>475</v>
      </c>
      <c r="B426" s="38">
        <f t="shared" si="25"/>
        <v>23077</v>
      </c>
      <c r="C426" s="38">
        <f t="shared" si="24"/>
        <v>23711</v>
      </c>
      <c r="D426" s="39">
        <v>120</v>
      </c>
      <c r="E426" s="68" t="s">
        <v>473</v>
      </c>
      <c r="F426" s="72" t="s">
        <v>229</v>
      </c>
      <c r="G426" s="44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s="47" customFormat="1" ht="16.25" customHeight="1" x14ac:dyDescent="0.25">
      <c r="A427" s="41" t="s">
        <v>476</v>
      </c>
      <c r="B427" s="38">
        <f t="shared" si="25"/>
        <v>115386</v>
      </c>
      <c r="C427" s="38">
        <f t="shared" si="24"/>
        <v>118554</v>
      </c>
      <c r="D427" s="39">
        <v>600</v>
      </c>
      <c r="E427" s="68" t="s">
        <v>473</v>
      </c>
      <c r="F427" s="72" t="s">
        <v>229</v>
      </c>
      <c r="G427" s="44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s="47" customFormat="1" ht="16.25" customHeight="1" x14ac:dyDescent="0.25">
      <c r="A428" s="41" t="s">
        <v>477</v>
      </c>
      <c r="B428" s="38">
        <f t="shared" si="25"/>
        <v>11539</v>
      </c>
      <c r="C428" s="38">
        <f t="shared" si="24"/>
        <v>11855</v>
      </c>
      <c r="D428" s="39">
        <v>60</v>
      </c>
      <c r="E428" s="68" t="s">
        <v>473</v>
      </c>
      <c r="F428" s="72" t="s">
        <v>229</v>
      </c>
      <c r="G428" s="44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s="47" customFormat="1" ht="16.25" customHeight="1" x14ac:dyDescent="0.25">
      <c r="A429" s="41" t="s">
        <v>478</v>
      </c>
      <c r="B429" s="38">
        <f t="shared" si="25"/>
        <v>57693</v>
      </c>
      <c r="C429" s="38">
        <f t="shared" si="24"/>
        <v>59277</v>
      </c>
      <c r="D429" s="39">
        <v>300</v>
      </c>
      <c r="E429" s="68" t="s">
        <v>473</v>
      </c>
      <c r="F429" s="72" t="s">
        <v>229</v>
      </c>
      <c r="G429" s="44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s="47" customFormat="1" ht="16.25" customHeight="1" x14ac:dyDescent="0.25">
      <c r="A430" s="69" t="s">
        <v>479</v>
      </c>
      <c r="B430" s="38">
        <f t="shared" si="25"/>
        <v>23077</v>
      </c>
      <c r="C430" s="38">
        <f t="shared" si="24"/>
        <v>23711</v>
      </c>
      <c r="D430" s="72">
        <v>120</v>
      </c>
      <c r="E430" s="70" t="s">
        <v>473</v>
      </c>
      <c r="F430" s="72" t="s">
        <v>229</v>
      </c>
      <c r="G430" s="44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s="47" customFormat="1" ht="16.25" customHeight="1" x14ac:dyDescent="0.25">
      <c r="A431" s="60" t="s">
        <v>480</v>
      </c>
      <c r="B431" s="38">
        <f t="shared" si="25"/>
        <v>115386</v>
      </c>
      <c r="C431" s="75">
        <f t="shared" ref="C431:C451" si="26">ROUND(D431*$B$7,0)</f>
        <v>118554</v>
      </c>
      <c r="D431" s="79">
        <v>600</v>
      </c>
      <c r="E431" s="60" t="s">
        <v>473</v>
      </c>
      <c r="F431" s="39" t="s">
        <v>229</v>
      </c>
      <c r="G431" s="44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s="47" customFormat="1" ht="16.25" customHeight="1" x14ac:dyDescent="0.25">
      <c r="A432" s="60" t="s">
        <v>481</v>
      </c>
      <c r="B432" s="38">
        <f t="shared" si="25"/>
        <v>23077</v>
      </c>
      <c r="C432" s="75">
        <f t="shared" si="26"/>
        <v>23711</v>
      </c>
      <c r="D432" s="79">
        <v>120</v>
      </c>
      <c r="E432" s="60" t="s">
        <v>473</v>
      </c>
      <c r="F432" s="39" t="s">
        <v>296</v>
      </c>
      <c r="G432" s="44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s="47" customFormat="1" ht="16.25" customHeight="1" x14ac:dyDescent="0.25">
      <c r="A433" s="60" t="s">
        <v>482</v>
      </c>
      <c r="B433" s="38">
        <f t="shared" si="25"/>
        <v>115386</v>
      </c>
      <c r="C433" s="75">
        <f t="shared" si="26"/>
        <v>118554</v>
      </c>
      <c r="D433" s="79">
        <v>600</v>
      </c>
      <c r="E433" s="60" t="s">
        <v>473</v>
      </c>
      <c r="F433" s="39" t="s">
        <v>296</v>
      </c>
      <c r="G433" s="44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s="47" customFormat="1" ht="16.25" customHeight="1" x14ac:dyDescent="0.25">
      <c r="A434" s="60" t="s">
        <v>483</v>
      </c>
      <c r="B434" s="38">
        <f t="shared" si="25"/>
        <v>230772</v>
      </c>
      <c r="C434" s="75">
        <f t="shared" si="26"/>
        <v>237108</v>
      </c>
      <c r="D434" s="79">
        <v>1200</v>
      </c>
      <c r="E434" s="60" t="s">
        <v>473</v>
      </c>
      <c r="F434" s="39" t="s">
        <v>296</v>
      </c>
      <c r="G434" s="44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s="47" customFormat="1" ht="16.25" customHeight="1" x14ac:dyDescent="0.25">
      <c r="A435" s="60" t="s">
        <v>484</v>
      </c>
      <c r="B435" s="38">
        <f t="shared" si="25"/>
        <v>46154</v>
      </c>
      <c r="C435" s="75">
        <f t="shared" si="26"/>
        <v>47422</v>
      </c>
      <c r="D435" s="79">
        <v>240</v>
      </c>
      <c r="E435" s="60" t="s">
        <v>473</v>
      </c>
      <c r="F435" s="39" t="s">
        <v>296</v>
      </c>
      <c r="G435" s="44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s="47" customFormat="1" ht="16.25" customHeight="1" x14ac:dyDescent="0.25">
      <c r="A436" s="60" t="s">
        <v>485</v>
      </c>
      <c r="B436" s="38">
        <f t="shared" si="25"/>
        <v>46154</v>
      </c>
      <c r="C436" s="75">
        <f t="shared" si="26"/>
        <v>47422</v>
      </c>
      <c r="D436" s="79">
        <v>240</v>
      </c>
      <c r="E436" s="60" t="s">
        <v>473</v>
      </c>
      <c r="F436" s="39" t="s">
        <v>296</v>
      </c>
      <c r="G436" s="44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s="47" customFormat="1" ht="16.25" customHeight="1" x14ac:dyDescent="0.25">
      <c r="A437" s="60" t="s">
        <v>486</v>
      </c>
      <c r="B437" s="38">
        <f t="shared" si="25"/>
        <v>230772</v>
      </c>
      <c r="C437" s="75">
        <f t="shared" si="26"/>
        <v>237108</v>
      </c>
      <c r="D437" s="79">
        <v>1200</v>
      </c>
      <c r="E437" s="60" t="s">
        <v>473</v>
      </c>
      <c r="F437" s="39" t="s">
        <v>296</v>
      </c>
      <c r="G437" s="44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s="47" customFormat="1" ht="16.25" customHeight="1" x14ac:dyDescent="0.25">
      <c r="A438" s="60" t="s">
        <v>487</v>
      </c>
      <c r="B438" s="38">
        <f t="shared" si="25"/>
        <v>11539</v>
      </c>
      <c r="C438" s="75">
        <f t="shared" si="26"/>
        <v>11855</v>
      </c>
      <c r="D438" s="79">
        <v>60</v>
      </c>
      <c r="E438" s="60" t="s">
        <v>473</v>
      </c>
      <c r="F438" s="39" t="s">
        <v>296</v>
      </c>
      <c r="G438" s="44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s="47" customFormat="1" ht="16.25" customHeight="1" x14ac:dyDescent="0.25">
      <c r="A439" s="60" t="s">
        <v>488</v>
      </c>
      <c r="B439" s="38">
        <f t="shared" si="25"/>
        <v>57693</v>
      </c>
      <c r="C439" s="75">
        <f t="shared" si="26"/>
        <v>59277</v>
      </c>
      <c r="D439" s="79">
        <v>300</v>
      </c>
      <c r="E439" s="60" t="s">
        <v>473</v>
      </c>
      <c r="F439" s="39" t="s">
        <v>296</v>
      </c>
      <c r="G439" s="44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s="47" customFormat="1" ht="16.25" customHeight="1" x14ac:dyDescent="0.25">
      <c r="A440" s="60" t="s">
        <v>489</v>
      </c>
      <c r="B440" s="38">
        <f t="shared" si="25"/>
        <v>11539</v>
      </c>
      <c r="C440" s="75">
        <f t="shared" si="26"/>
        <v>11855</v>
      </c>
      <c r="D440" s="79">
        <v>60</v>
      </c>
      <c r="E440" s="60" t="s">
        <v>473</v>
      </c>
      <c r="F440" s="39" t="s">
        <v>296</v>
      </c>
      <c r="G440" s="44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s="47" customFormat="1" ht="16.25" customHeight="1" x14ac:dyDescent="0.25">
      <c r="A441" s="60" t="s">
        <v>490</v>
      </c>
      <c r="B441" s="38">
        <f t="shared" si="25"/>
        <v>11539</v>
      </c>
      <c r="C441" s="75">
        <f t="shared" si="26"/>
        <v>11855</v>
      </c>
      <c r="D441" s="79">
        <v>60</v>
      </c>
      <c r="E441" s="60" t="s">
        <v>473</v>
      </c>
      <c r="F441" s="39" t="s">
        <v>296</v>
      </c>
      <c r="G441" s="4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s="47" customFormat="1" x14ac:dyDescent="0.25">
      <c r="A442" s="60" t="s">
        <v>491</v>
      </c>
      <c r="B442" s="38">
        <f t="shared" si="25"/>
        <v>57693</v>
      </c>
      <c r="C442" s="75">
        <f t="shared" si="26"/>
        <v>59277</v>
      </c>
      <c r="D442" s="79">
        <v>300</v>
      </c>
      <c r="E442" s="60" t="s">
        <v>473</v>
      </c>
      <c r="F442" s="39" t="s">
        <v>296</v>
      </c>
      <c r="G442" s="44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s="47" customFormat="1" ht="16.25" customHeight="1" x14ac:dyDescent="0.25">
      <c r="A443" s="60" t="s">
        <v>492</v>
      </c>
      <c r="B443" s="38">
        <f t="shared" si="25"/>
        <v>11539</v>
      </c>
      <c r="C443" s="75">
        <f t="shared" si="26"/>
        <v>11855</v>
      </c>
      <c r="D443" s="79">
        <v>60</v>
      </c>
      <c r="E443" s="60" t="s">
        <v>473</v>
      </c>
      <c r="F443" s="39" t="s">
        <v>296</v>
      </c>
      <c r="G443" s="4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s="47" customFormat="1" ht="16.25" customHeight="1" x14ac:dyDescent="0.25">
      <c r="A444" s="60" t="s">
        <v>493</v>
      </c>
      <c r="B444" s="38">
        <f t="shared" si="25"/>
        <v>11539</v>
      </c>
      <c r="C444" s="75">
        <f t="shared" si="26"/>
        <v>11855</v>
      </c>
      <c r="D444" s="79">
        <v>60</v>
      </c>
      <c r="E444" s="60" t="s">
        <v>473</v>
      </c>
      <c r="F444" s="39" t="s">
        <v>229</v>
      </c>
      <c r="G444" s="4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s="47" customFormat="1" ht="16.25" customHeight="1" x14ac:dyDescent="0.25">
      <c r="A445" s="60" t="s">
        <v>494</v>
      </c>
      <c r="B445" s="38">
        <f t="shared" si="25"/>
        <v>11539</v>
      </c>
      <c r="C445" s="75">
        <f t="shared" si="26"/>
        <v>11855</v>
      </c>
      <c r="D445" s="79">
        <v>60</v>
      </c>
      <c r="E445" s="60" t="s">
        <v>473</v>
      </c>
      <c r="F445" s="39" t="s">
        <v>229</v>
      </c>
      <c r="G445" s="4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s="47" customFormat="1" ht="16.25" customHeight="1" x14ac:dyDescent="0.25">
      <c r="A446" s="60" t="s">
        <v>495</v>
      </c>
      <c r="B446" s="38">
        <f t="shared" si="25"/>
        <v>192</v>
      </c>
      <c r="C446" s="75">
        <f t="shared" si="26"/>
        <v>198</v>
      </c>
      <c r="D446" s="79">
        <v>1</v>
      </c>
      <c r="E446" s="60" t="s">
        <v>496</v>
      </c>
      <c r="F446" s="39" t="s">
        <v>229</v>
      </c>
      <c r="G446" s="44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s="47" customFormat="1" ht="16.25" customHeight="1" x14ac:dyDescent="0.25">
      <c r="A447" s="60" t="s">
        <v>497</v>
      </c>
      <c r="B447" s="38">
        <f t="shared" si="25"/>
        <v>1923</v>
      </c>
      <c r="C447" s="75">
        <f t="shared" si="26"/>
        <v>1976</v>
      </c>
      <c r="D447" s="79">
        <v>10</v>
      </c>
      <c r="E447" s="60" t="s">
        <v>498</v>
      </c>
      <c r="F447" s="39" t="s">
        <v>296</v>
      </c>
      <c r="G447" s="44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s="47" customFormat="1" ht="21" x14ac:dyDescent="0.25">
      <c r="A448" s="60" t="s">
        <v>499</v>
      </c>
      <c r="B448" s="38">
        <f t="shared" si="25"/>
        <v>1923</v>
      </c>
      <c r="C448" s="75">
        <f t="shared" si="26"/>
        <v>1976</v>
      </c>
      <c r="D448" s="79">
        <v>10</v>
      </c>
      <c r="E448" s="60" t="s">
        <v>500</v>
      </c>
      <c r="F448" s="39" t="s">
        <v>296</v>
      </c>
      <c r="G448" s="44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s="47" customFormat="1" ht="16.25" customHeight="1" x14ac:dyDescent="0.25">
      <c r="A449" s="60" t="s">
        <v>501</v>
      </c>
      <c r="B449" s="38">
        <f t="shared" si="25"/>
        <v>1923</v>
      </c>
      <c r="C449" s="75">
        <f t="shared" si="26"/>
        <v>1976</v>
      </c>
      <c r="D449" s="79">
        <v>10</v>
      </c>
      <c r="E449" s="60" t="s">
        <v>502</v>
      </c>
      <c r="F449" s="39" t="s">
        <v>229</v>
      </c>
      <c r="G449" s="44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s="47" customFormat="1" x14ac:dyDescent="0.25">
      <c r="A450" s="60" t="s">
        <v>503</v>
      </c>
      <c r="B450" s="38">
        <f t="shared" si="25"/>
        <v>96155</v>
      </c>
      <c r="C450" s="75">
        <f t="shared" si="26"/>
        <v>98795</v>
      </c>
      <c r="D450" s="79">
        <v>500</v>
      </c>
      <c r="E450" s="60" t="s">
        <v>504</v>
      </c>
      <c r="F450" s="39" t="s">
        <v>296</v>
      </c>
      <c r="G450" s="44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s="47" customFormat="1" ht="16.25" customHeight="1" x14ac:dyDescent="0.25">
      <c r="A451" s="60" t="s">
        <v>505</v>
      </c>
      <c r="B451" s="38">
        <f t="shared" si="25"/>
        <v>96155</v>
      </c>
      <c r="C451" s="75">
        <f t="shared" si="26"/>
        <v>98795</v>
      </c>
      <c r="D451" s="79">
        <v>500</v>
      </c>
      <c r="E451" s="60" t="s">
        <v>506</v>
      </c>
      <c r="F451" s="39" t="s">
        <v>296</v>
      </c>
      <c r="G451" s="44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s="47" customFormat="1" ht="21" x14ac:dyDescent="0.25">
      <c r="A452" s="60" t="s">
        <v>507</v>
      </c>
      <c r="B452" s="38" t="s">
        <v>508</v>
      </c>
      <c r="C452" s="75">
        <f>ROUND(60*$B$7,0)</f>
        <v>11855</v>
      </c>
      <c r="D452" s="79" t="s">
        <v>509</v>
      </c>
      <c r="E452" s="60" t="s">
        <v>510</v>
      </c>
      <c r="F452" s="39" t="s">
        <v>229</v>
      </c>
      <c r="G452" s="44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s="47" customFormat="1" ht="16.25" customHeight="1" x14ac:dyDescent="0.25">
      <c r="A453" s="60" t="s">
        <v>511</v>
      </c>
      <c r="B453" s="38">
        <f>ROUND(D453*$B$5,0)</f>
        <v>2308</v>
      </c>
      <c r="C453" s="75">
        <f>ROUND(D453*$B$7,0)</f>
        <v>2371</v>
      </c>
      <c r="D453" s="79">
        <v>12</v>
      </c>
      <c r="E453" s="60" t="s">
        <v>512</v>
      </c>
      <c r="F453" s="39" t="s">
        <v>229</v>
      </c>
      <c r="G453" s="44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s="47" customFormat="1" ht="21" x14ac:dyDescent="0.25">
      <c r="A454" s="60" t="s">
        <v>513</v>
      </c>
      <c r="B454" s="38" t="s">
        <v>514</v>
      </c>
      <c r="C454" s="75">
        <f>ROUND(150*$B$7,0)</f>
        <v>29639</v>
      </c>
      <c r="D454" s="79" t="s">
        <v>515</v>
      </c>
      <c r="E454" s="60" t="s">
        <v>516</v>
      </c>
      <c r="F454" s="39" t="s">
        <v>296</v>
      </c>
      <c r="G454" s="44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s="47" customFormat="1" ht="16.25" customHeight="1" x14ac:dyDescent="0.25">
      <c r="A455" s="60" t="s">
        <v>517</v>
      </c>
      <c r="B455" s="38">
        <f>ROUND(D455*$B$5,0)</f>
        <v>11539</v>
      </c>
      <c r="C455" s="75">
        <f>ROUND(D455*$B$7,0)</f>
        <v>11855</v>
      </c>
      <c r="D455" s="79">
        <v>60</v>
      </c>
      <c r="E455" s="60" t="s">
        <v>518</v>
      </c>
      <c r="F455" s="39" t="s">
        <v>296</v>
      </c>
      <c r="G455" s="44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s="47" customFormat="1" ht="16.25" customHeight="1" x14ac:dyDescent="0.25">
      <c r="A456" s="60" t="s">
        <v>519</v>
      </c>
      <c r="B456" s="38">
        <f>ROUND(D456*$B$5,0)</f>
        <v>11539</v>
      </c>
      <c r="C456" s="75">
        <f>ROUND(D456*$B$7,0)</f>
        <v>11855</v>
      </c>
      <c r="D456" s="79">
        <v>60</v>
      </c>
      <c r="E456" s="60" t="s">
        <v>520</v>
      </c>
      <c r="F456" s="39" t="s">
        <v>296</v>
      </c>
      <c r="G456" s="44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s="47" customFormat="1" ht="16.25" customHeight="1" x14ac:dyDescent="0.25">
      <c r="A457" s="60" t="s">
        <v>521</v>
      </c>
      <c r="B457" s="38">
        <f>ROUND(D457*$B$5,0)</f>
        <v>11539</v>
      </c>
      <c r="C457" s="75">
        <f t="shared" ref="C457" si="27">ROUND(D457*$B$7,0)</f>
        <v>11855</v>
      </c>
      <c r="D457" s="79">
        <v>60</v>
      </c>
      <c r="E457" s="60" t="s">
        <v>522</v>
      </c>
      <c r="F457" s="39" t="s">
        <v>523</v>
      </c>
      <c r="G457" s="44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s="47" customFormat="1" ht="21" x14ac:dyDescent="0.25">
      <c r="A458" s="60" t="s">
        <v>524</v>
      </c>
      <c r="B458" s="38">
        <f>ROUND(120*$B$5,0)</f>
        <v>23077</v>
      </c>
      <c r="C458" s="75">
        <f>ROUND(120*$B$7,0)</f>
        <v>23711</v>
      </c>
      <c r="D458" s="79" t="s">
        <v>525</v>
      </c>
      <c r="E458" s="60" t="s">
        <v>526</v>
      </c>
      <c r="F458" s="39" t="s">
        <v>523</v>
      </c>
      <c r="G458" s="44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s="47" customFormat="1" ht="31.5" x14ac:dyDescent="0.25">
      <c r="A459" s="60" t="s">
        <v>527</v>
      </c>
      <c r="B459" s="38">
        <f>ROUND(120*$B$5,0)</f>
        <v>23077</v>
      </c>
      <c r="C459" s="75">
        <f>ROUND(120*$B$7,0)</f>
        <v>23711</v>
      </c>
      <c r="D459" s="79" t="s">
        <v>525</v>
      </c>
      <c r="E459" s="60" t="s">
        <v>528</v>
      </c>
      <c r="F459" s="39" t="s">
        <v>523</v>
      </c>
      <c r="G459" s="44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s="47" customFormat="1" ht="42" x14ac:dyDescent="0.25">
      <c r="A460" s="60" t="s">
        <v>529</v>
      </c>
      <c r="B460" s="38">
        <f>ROUND(120*$B$5,0)</f>
        <v>23077</v>
      </c>
      <c r="C460" s="75">
        <f>ROUND(120*$B$7,0)</f>
        <v>23711</v>
      </c>
      <c r="D460" s="79" t="s">
        <v>525</v>
      </c>
      <c r="E460" s="60" t="s">
        <v>530</v>
      </c>
      <c r="F460" s="39" t="s">
        <v>523</v>
      </c>
      <c r="G460" s="44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s="47" customFormat="1" ht="21" x14ac:dyDescent="0.25">
      <c r="A461" s="60" t="s">
        <v>531</v>
      </c>
      <c r="B461" s="38">
        <f>ROUND(60*$B$5,0)</f>
        <v>11539</v>
      </c>
      <c r="C461" s="75">
        <f>ROUND(60*$B$7,0)</f>
        <v>11855</v>
      </c>
      <c r="D461" s="79" t="s">
        <v>532</v>
      </c>
      <c r="E461" s="60" t="s">
        <v>533</v>
      </c>
      <c r="F461" s="39" t="s">
        <v>523</v>
      </c>
      <c r="G461" s="44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s="47" customFormat="1" ht="21" x14ac:dyDescent="0.25">
      <c r="A462" s="60" t="s">
        <v>534</v>
      </c>
      <c r="B462" s="38">
        <f>ROUND(240*$B$5,0)</f>
        <v>46154</v>
      </c>
      <c r="C462" s="75">
        <f>ROUND(240*$B$7,0)</f>
        <v>47422</v>
      </c>
      <c r="D462" s="79" t="s">
        <v>311</v>
      </c>
      <c r="E462" s="60" t="s">
        <v>535</v>
      </c>
      <c r="F462" s="39" t="s">
        <v>523</v>
      </c>
      <c r="G462" s="44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5">
      <c r="A463" s="10"/>
      <c r="B463" s="22"/>
      <c r="C463" s="20"/>
      <c r="D463" s="24"/>
      <c r="E463" s="10"/>
      <c r="F463" s="26"/>
    </row>
    <row r="464" spans="1:27" x14ac:dyDescent="0.25">
      <c r="C464" s="1"/>
      <c r="D464" s="1"/>
      <c r="E464" s="1"/>
      <c r="G464" s="1"/>
    </row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</sheetData>
  <phoneticPr fontId="19" type="noConversion"/>
  <pageMargins left="0.74803149606299213" right="0.15748031496062992" top="0.62992125984251968" bottom="0.59055118110236227" header="0.19685039370078741" footer="0.27559055118110237"/>
  <pageSetup paperSize="121" scale="46" fitToHeight="32" orientation="portrait" r:id="rId1"/>
  <headerFooter alignWithMargins="0">
    <oddHeader xml:space="preserve">&amp;C&amp;"Times New Roman,Bold"&amp;12CUSTOMER AND REGULATORY SERVICES
INDEXED FEES AND FINES </oddHeader>
    <oddFooter>&amp;L_x000D_&amp;1#&amp;"Calibri"&amp;11&amp;K000000 OFFICIAL</oddFooter>
  </headerFooter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94B465459EB4B9135DD4141A26430" ma:contentTypeVersion="4" ma:contentTypeDescription="Create a new document." ma:contentTypeScope="" ma:versionID="099c98d5c16afe06bc0eb984f5da3744">
  <xsd:schema xmlns:xsd="http://www.w3.org/2001/XMLSchema" xmlns:xs="http://www.w3.org/2001/XMLSchema" xmlns:p="http://schemas.microsoft.com/office/2006/metadata/properties" xmlns:ns2="db47906f-2c67-4f83-a892-a293f7a5659e" targetNamespace="http://schemas.microsoft.com/office/2006/metadata/properties" ma:root="true" ma:fieldsID="656348685dbae7e6479a172ee734d3bb" ns2:_="">
    <xsd:import namespace="db47906f-2c67-4f83-a892-a293f7a56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7906f-2c67-4f83-a892-a293f7a565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t I D v W O q A R q O l A A A A 9 g A A A B I A H A B D b 2 5 m a W c v U G F j a 2 F n Z S 5 4 b W w g o h g A K K A U A A A A A A A A A A A A A A A A A A A A A A A A A A A A h Y 9 B C s I w F E S v U r J v k k a E U n 5 T x K 0 F Q R S 3 I c Y 2 2 P 5 K m 5 r e z Y V H 8 g p W t O r O 5 c y 8 g Z n 7 9 Q b Z U F f B x b S d b T A l E e U k M K i b g 8 U i J b 0 7 h j H J J K y V P q n C B C O M X T J 0 N i W l c + e E M e 8 9 9 T P a t A U T n E d s n 6 8 2 u j S 1 C i 1 2 T q E 2 5 N M 6 / G 8 R C b v X G C l o J G I q 5 o J y Y J M J u c U v I M a 9 z / T H h G V f u b 4 1 0 m C 4 2 A K b J L D 3 B / k A U E s D B B Q A A g A I A L S A 7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g O 9 Y K I p H u A 4 A A A A R A A A A E w A c A E Z v c m 1 1 b G F z L 1 N l Y 3 R p b 2 4 x L m 0 g o h g A K K A U A A A A A A A A A A A A A A A A A A A A A A A A A A A A K 0 5 N L s n M z 1 M I h t C G 1 g B Q S w E C L Q A U A A I A C A C 0 g O 9 Y 6 o B G o 6 U A A A D 2 A A A A E g A A A A A A A A A A A A A A A A A A A A A A Q 2 9 u Z m l n L 1 B h Y 2 t h Z 2 U u e G 1 s U E s B A i 0 A F A A C A A g A t I D v W A / K 6 a u k A A A A 6 Q A A A B M A A A A A A A A A A A A A A A A A 8 Q A A A F t D b 2 5 0 Z W 5 0 X 1 R 5 c G V z X S 5 4 b W x Q S w E C L Q A U A A I A C A C 0 g O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m P M Q A s D b c U C f 6 I 4 k a I s I S g A A A A A C A A A A A A A D Z g A A w A A A A B A A A A C o y Z / r U P F 1 u z G x h l 0 A N + 5 p A A A A A A S A A A C g A A A A E A A A A O P 6 M 2 6 y 3 w z 7 h D h 4 1 D r f p h h Q A A A A u r v d n Z t r G m N J j t B F A O e e H 5 q B t 7 b o z K 1 p O u 0 / d + m z e 0 9 K V u w d s q x x a u N 9 n g X k 2 x o h V Q A S q 4 j e C 2 Y m S Q 9 6 U u u D 6 v k D t e x H d s K 5 z z 2 x J T T 4 A m I U A A A A e z 6 o M n F s n y Y z t Z 6 y L 6 9 E V 5 F 0 Q 5 o = < / D a t a M a s h u p > 
</file>

<file path=customXml/itemProps1.xml><?xml version="1.0" encoding="utf-8"?>
<ds:datastoreItem xmlns:ds="http://schemas.openxmlformats.org/officeDocument/2006/customXml" ds:itemID="{E8062097-DC65-4C7B-B80F-D785532E0B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4E6D08-04BD-4C55-ACC5-278289EFD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47906f-2c67-4f83-a892-a293f7a56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352EE4-164D-478A-B9AB-99DA7CF1DF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1 JULY2024</vt:lpstr>
      <vt:lpstr>'1 JULY2024'!Print_Area</vt:lpstr>
      <vt:lpstr>'1 JULY2024'!RowTitleRegion1.A9.E9.1</vt:lpstr>
      <vt:lpstr>'1 JULY2024'!RowTitleRegion12.A985.F985.1</vt:lpstr>
      <vt:lpstr>'1 JULY2024'!RowTitleRegion13.A1006.F1006.1</vt:lpstr>
      <vt:lpstr>'1 JULY2024'!RowTitleRegion4.A121.E121.1</vt:lpstr>
      <vt:lpstr>'1 JULY2024'!RowTitleRegion5.A126.E126.1</vt:lpstr>
      <vt:lpstr>'1 JULY2024'!RowTitleRegion9.A300.F300.1</vt:lpstr>
    </vt:vector>
  </TitlesOfParts>
  <Manager/>
  <Company>Department of Justice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cspeed</dc:creator>
  <cp:keywords/>
  <dc:description/>
  <cp:lastModifiedBy>Monica Mizzi (DGS)</cp:lastModifiedBy>
  <cp:revision/>
  <cp:lastPrinted>2024-07-15T06:24:48Z</cp:lastPrinted>
  <dcterms:created xsi:type="dcterms:W3CDTF">2006-02-15T04:43:37Z</dcterms:created>
  <dcterms:modified xsi:type="dcterms:W3CDTF">2024-07-16T00:47:22Z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8ebbd-6c5e-441f-bfc9-4eb8c11e3978_Enabled">
    <vt:lpwstr>true</vt:lpwstr>
  </property>
  <property fmtid="{D5CDD505-2E9C-101B-9397-08002B2CF9AE}" pid="3" name="MSIP_Label_7158ebbd-6c5e-441f-bfc9-4eb8c11e3978_SetDate">
    <vt:lpwstr>2024-07-16T00:47:13Z</vt:lpwstr>
  </property>
  <property fmtid="{D5CDD505-2E9C-101B-9397-08002B2CF9AE}" pid="4" name="MSIP_Label_7158ebbd-6c5e-441f-bfc9-4eb8c11e3978_Method">
    <vt:lpwstr>Privileged</vt:lpwstr>
  </property>
  <property fmtid="{D5CDD505-2E9C-101B-9397-08002B2CF9AE}" pid="5" name="MSIP_Label_7158ebbd-6c5e-441f-bfc9-4eb8c11e3978_Name">
    <vt:lpwstr>7158ebbd-6c5e-441f-bfc9-4eb8c11e3978</vt:lpwstr>
  </property>
  <property fmtid="{D5CDD505-2E9C-101B-9397-08002B2CF9AE}" pid="6" name="MSIP_Label_7158ebbd-6c5e-441f-bfc9-4eb8c11e3978_SiteId">
    <vt:lpwstr>722ea0be-3e1c-4b11-ad6f-9401d6856e24</vt:lpwstr>
  </property>
  <property fmtid="{D5CDD505-2E9C-101B-9397-08002B2CF9AE}" pid="7" name="MSIP_Label_7158ebbd-6c5e-441f-bfc9-4eb8c11e3978_ActionId">
    <vt:lpwstr>870a2564-8aa3-4c5b-9dcf-624ac76f21e4</vt:lpwstr>
  </property>
  <property fmtid="{D5CDD505-2E9C-101B-9397-08002B2CF9AE}" pid="8" name="MSIP_Label_7158ebbd-6c5e-441f-bfc9-4eb8c11e3978_ContentBits">
    <vt:lpwstr>2</vt:lpwstr>
  </property>
</Properties>
</file>