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icgov-my.sharepoint.com/personal/barry_lowe_dgs_vic_gov_au/Documents/Indexation/2025-26/"/>
    </mc:Choice>
  </mc:AlternateContent>
  <xr:revisionPtr revIDLastSave="138" documentId="8_{1493330C-1A25-4E37-BA20-23A31FD8BCFD}" xr6:coauthVersionLast="47" xr6:coauthVersionMax="47" xr10:uidLastSave="{EBF502E1-5F50-4BC4-B0E1-F0F57EA5BA09}"/>
  <bookViews>
    <workbookView xWindow="-28908" yWindow="-108" windowWidth="29016" windowHeight="15816" xr2:uid="{00000000-000D-0000-FFFF-FFFF00000000}"/>
  </bookViews>
  <sheets>
    <sheet name="1 JULY2025" sheetId="4" r:id="rId1"/>
  </sheets>
  <definedNames>
    <definedName name="_xlnm.Print_Area" localSheetId="0">'1 JULY2025'!$A$1:$E$456</definedName>
    <definedName name="RowTitleRegion1.A9.E9.1" localSheetId="0">'1 JULY2025'!$A$12:$E$12</definedName>
    <definedName name="RowTitleRegion1.A9.E9.1">#REF!</definedName>
    <definedName name="RowTitleRegion10.320.F320.1" localSheetId="0">'1 JULY2025'!#REF!</definedName>
    <definedName name="RowTitleRegion10.320.F320.1">#REF!</definedName>
    <definedName name="RowTitleRegion11.A372.F372.1" localSheetId="0">'1 JULY2025'!#REF!</definedName>
    <definedName name="RowTitleRegion11.A372.F372.1">#REF!</definedName>
    <definedName name="RowTitleRegion12.A985.F985.1" localSheetId="0">'1 JULY2025'!$A$225:$E$225</definedName>
    <definedName name="RowTitleRegion12.A985.F985.1">#REF!</definedName>
    <definedName name="RowTitleRegion13.A1006.F1006.1" localSheetId="0">'1 JULY2025'!$A$253:$E$253</definedName>
    <definedName name="RowTitleRegion13.A1006.F1006.1">#REF!</definedName>
    <definedName name="RowTitleRegion14.A1104.F1104.1" localSheetId="0">'1 JULY2025'!#REF!</definedName>
    <definedName name="RowTitleRegion14.A1104.F1104.1">#REF!</definedName>
    <definedName name="RowTitleRegion15.A1505.F1505.1" localSheetId="0">'1 JULY2025'!#REF!</definedName>
    <definedName name="RowTitleRegion15.A1505.F1505.1">#REF!</definedName>
    <definedName name="RowTitleRegion2.A25.E25.1" localSheetId="0">'1 JULY2025'!#REF!</definedName>
    <definedName name="RowTitleRegion2.A25.E25.1">#REF!</definedName>
    <definedName name="RowTitleRegion3.A32.E32.1" localSheetId="0">'1 JULY2025'!#REF!</definedName>
    <definedName name="RowTitleRegion3.A32.E32.1">#REF!</definedName>
    <definedName name="RowTitleRegion4.A121.E121.1" localSheetId="0">'1 JULY2025'!$A$27:$E$27</definedName>
    <definedName name="RowTitleRegion4.A121.E121.1">#REF!</definedName>
    <definedName name="RowTitleRegion5.A126.E126.1" localSheetId="0">'1 JULY2025'!$A$34:$E$34</definedName>
    <definedName name="RowTitleRegion5.A126.E126.1">#REF!</definedName>
    <definedName name="RowTitleRegion6.A283.E283.1" localSheetId="0">'1 JULY2025'!#REF!</definedName>
    <definedName name="RowTitleRegion6.A283.E283.1">#REF!</definedName>
    <definedName name="RowTitleRegion7.A287.E287.1" localSheetId="0">'1 JULY2025'!#REF!</definedName>
    <definedName name="RowTitleRegion7.A287.E287.1">#REF!</definedName>
    <definedName name="RowTitleRegion8.A291.E291.1" localSheetId="0">'1 JULY2025'!#REF!</definedName>
    <definedName name="RowTitleRegion8.A291.E291.1">#REF!</definedName>
    <definedName name="RowTitleRegion9.A300.F300.1" localSheetId="0">'1 JULY2025'!$A$206:$E$206</definedName>
    <definedName name="RowTitleRegion9.A300.F300.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5" i="4" l="1"/>
  <c r="B455" i="4"/>
  <c r="C454" i="4"/>
  <c r="B454" i="4"/>
  <c r="C453" i="4"/>
  <c r="B453" i="4"/>
  <c r="C452" i="4"/>
  <c r="B452" i="4"/>
  <c r="C451" i="4"/>
  <c r="B451" i="4"/>
  <c r="C450" i="4"/>
  <c r="B450" i="4"/>
  <c r="C449" i="4"/>
  <c r="B449" i="4"/>
  <c r="C448" i="4"/>
  <c r="B448" i="4"/>
  <c r="C446" i="4"/>
  <c r="B446" i="4"/>
  <c r="C444" i="4"/>
  <c r="B444" i="4"/>
  <c r="C443" i="4"/>
  <c r="B443" i="4"/>
  <c r="C442" i="4"/>
  <c r="B442" i="4"/>
  <c r="C441" i="4"/>
  <c r="B441" i="4"/>
  <c r="C440" i="4"/>
  <c r="B440" i="4"/>
  <c r="C439" i="4"/>
  <c r="B439" i="4"/>
  <c r="C438" i="4"/>
  <c r="B438" i="4"/>
  <c r="C437" i="4"/>
  <c r="B437" i="4"/>
  <c r="C436" i="4"/>
  <c r="B436" i="4"/>
  <c r="C435" i="4"/>
  <c r="B435" i="4"/>
  <c r="C434" i="4"/>
  <c r="B434" i="4"/>
  <c r="C433" i="4"/>
  <c r="B433" i="4"/>
  <c r="C432" i="4"/>
  <c r="B432" i="4"/>
  <c r="C431" i="4"/>
  <c r="B431" i="4"/>
  <c r="C430" i="4"/>
  <c r="B430" i="4"/>
  <c r="C429" i="4"/>
  <c r="B429" i="4"/>
  <c r="C428" i="4"/>
  <c r="B428" i="4"/>
  <c r="C427" i="4"/>
  <c r="B427" i="4"/>
  <c r="C426" i="4"/>
  <c r="B426" i="4"/>
  <c r="C425" i="4"/>
  <c r="B425" i="4"/>
  <c r="C424" i="4"/>
  <c r="B424" i="4"/>
  <c r="C423" i="4"/>
  <c r="B423" i="4"/>
  <c r="C422" i="4"/>
  <c r="B422" i="4"/>
  <c r="C421" i="4"/>
  <c r="B421" i="4"/>
  <c r="C420" i="4"/>
  <c r="B420" i="4"/>
  <c r="C419" i="4"/>
  <c r="B419" i="4"/>
  <c r="C418" i="4"/>
  <c r="B418" i="4"/>
  <c r="C417" i="4"/>
  <c r="B417" i="4"/>
  <c r="C416" i="4"/>
  <c r="B416" i="4"/>
  <c r="C415" i="4"/>
  <c r="B415" i="4"/>
  <c r="C414" i="4"/>
  <c r="B414" i="4"/>
  <c r="C413" i="4"/>
  <c r="B413" i="4"/>
  <c r="C412" i="4"/>
  <c r="B412" i="4"/>
  <c r="C411" i="4"/>
  <c r="B411" i="4"/>
  <c r="C410" i="4"/>
  <c r="B410" i="4"/>
  <c r="C409" i="4"/>
  <c r="B409" i="4"/>
  <c r="C408" i="4"/>
  <c r="B408" i="4"/>
  <c r="C407" i="4"/>
  <c r="B407" i="4"/>
  <c r="C406" i="4"/>
  <c r="B406" i="4"/>
  <c r="C405" i="4"/>
  <c r="B405" i="4"/>
  <c r="C404" i="4"/>
  <c r="B404" i="4"/>
  <c r="C403" i="4"/>
  <c r="B403" i="4"/>
  <c r="C402" i="4"/>
  <c r="B402" i="4"/>
  <c r="C401" i="4"/>
  <c r="B401" i="4"/>
  <c r="C400" i="4"/>
  <c r="B400" i="4"/>
  <c r="C399" i="4"/>
  <c r="B399" i="4"/>
  <c r="C398" i="4"/>
  <c r="B398" i="4"/>
  <c r="C397" i="4"/>
  <c r="B397" i="4"/>
  <c r="C396" i="4"/>
  <c r="B396" i="4"/>
  <c r="C395" i="4"/>
  <c r="B395" i="4"/>
  <c r="C394" i="4"/>
  <c r="B394" i="4"/>
  <c r="C393" i="4"/>
  <c r="B393" i="4"/>
  <c r="C392" i="4"/>
  <c r="B392" i="4"/>
  <c r="C391" i="4"/>
  <c r="B391" i="4"/>
  <c r="C390" i="4"/>
  <c r="B390" i="4"/>
  <c r="C389" i="4"/>
  <c r="B389" i="4"/>
  <c r="C388" i="4"/>
  <c r="B388" i="4"/>
  <c r="C387" i="4"/>
  <c r="B387" i="4"/>
  <c r="C386" i="4"/>
  <c r="B386" i="4"/>
  <c r="C385" i="4"/>
  <c r="B385" i="4"/>
  <c r="C384" i="4"/>
  <c r="B384" i="4"/>
  <c r="C383" i="4"/>
  <c r="B383" i="4"/>
  <c r="C382" i="4"/>
  <c r="B382" i="4"/>
  <c r="C381" i="4"/>
  <c r="B381" i="4"/>
  <c r="C380" i="4"/>
  <c r="B380" i="4"/>
  <c r="C379" i="4"/>
  <c r="B379" i="4"/>
  <c r="C378" i="4"/>
  <c r="B378" i="4"/>
  <c r="C377" i="4"/>
  <c r="B377" i="4"/>
  <c r="C376" i="4"/>
  <c r="B376" i="4"/>
  <c r="C375" i="4"/>
  <c r="B375" i="4"/>
  <c r="C374" i="4"/>
  <c r="B374" i="4"/>
  <c r="C373" i="4"/>
  <c r="B373" i="4"/>
  <c r="C372" i="4"/>
  <c r="B372" i="4"/>
  <c r="C371" i="4"/>
  <c r="B371" i="4"/>
  <c r="C370" i="4"/>
  <c r="B370" i="4"/>
  <c r="C369" i="4"/>
  <c r="B369" i="4"/>
  <c r="C368" i="4"/>
  <c r="B368" i="4"/>
  <c r="C367" i="4"/>
  <c r="B367" i="4"/>
  <c r="C366" i="4"/>
  <c r="B366" i="4"/>
  <c r="C365" i="4"/>
  <c r="B365" i="4"/>
  <c r="C364" i="4"/>
  <c r="B364" i="4"/>
  <c r="C363" i="4"/>
  <c r="B363" i="4"/>
  <c r="C362" i="4"/>
  <c r="B362" i="4"/>
  <c r="C361" i="4"/>
  <c r="B361" i="4"/>
  <c r="C360" i="4"/>
  <c r="B360" i="4"/>
  <c r="C359" i="4"/>
  <c r="B359" i="4"/>
  <c r="C358" i="4"/>
  <c r="B358" i="4"/>
  <c r="C357" i="4"/>
  <c r="B357" i="4"/>
  <c r="C356" i="4"/>
  <c r="B356" i="4"/>
  <c r="C355" i="4"/>
  <c r="B355" i="4"/>
  <c r="C354" i="4"/>
  <c r="B354" i="4"/>
  <c r="C353" i="4"/>
  <c r="B353" i="4"/>
  <c r="C352" i="4"/>
  <c r="B352" i="4"/>
  <c r="C351" i="4"/>
  <c r="B351" i="4"/>
  <c r="C350" i="4"/>
  <c r="B350" i="4"/>
  <c r="C349" i="4"/>
  <c r="B349" i="4"/>
  <c r="C348" i="4"/>
  <c r="B348" i="4"/>
  <c r="C347" i="4"/>
  <c r="B347" i="4"/>
  <c r="C346" i="4"/>
  <c r="B346" i="4"/>
  <c r="C345" i="4"/>
  <c r="B345" i="4"/>
  <c r="C344" i="4"/>
  <c r="B344" i="4"/>
  <c r="C343" i="4"/>
  <c r="B343" i="4"/>
  <c r="C342" i="4"/>
  <c r="B342" i="4"/>
  <c r="C341" i="4"/>
  <c r="B341" i="4"/>
  <c r="C340" i="4"/>
  <c r="B340" i="4"/>
  <c r="C339" i="4"/>
  <c r="B339" i="4"/>
  <c r="C338" i="4"/>
  <c r="B338" i="4"/>
  <c r="C337" i="4"/>
  <c r="B337" i="4"/>
  <c r="C336" i="4"/>
  <c r="B336" i="4"/>
  <c r="C335" i="4"/>
  <c r="B335" i="4"/>
  <c r="C334" i="4"/>
  <c r="B334" i="4"/>
  <c r="C333" i="4"/>
  <c r="B333" i="4"/>
  <c r="C332" i="4"/>
  <c r="B332" i="4"/>
  <c r="C331" i="4"/>
  <c r="B331" i="4"/>
  <c r="C330" i="4"/>
  <c r="B330" i="4"/>
  <c r="C329" i="4"/>
  <c r="B329" i="4"/>
  <c r="C328" i="4"/>
  <c r="B328" i="4"/>
  <c r="C327" i="4"/>
  <c r="B327" i="4"/>
  <c r="C326" i="4"/>
  <c r="B326" i="4"/>
  <c r="C325" i="4"/>
  <c r="B325" i="4"/>
  <c r="C324" i="4"/>
  <c r="B324" i="4"/>
  <c r="C323" i="4"/>
  <c r="B323" i="4"/>
  <c r="C322" i="4"/>
  <c r="B322" i="4"/>
  <c r="C321" i="4"/>
  <c r="B321" i="4"/>
  <c r="C320" i="4"/>
  <c r="B320" i="4"/>
  <c r="C319" i="4"/>
  <c r="B319" i="4"/>
  <c r="C318" i="4"/>
  <c r="B318" i="4"/>
  <c r="C317" i="4"/>
  <c r="B317" i="4"/>
  <c r="C316" i="4"/>
  <c r="B316" i="4"/>
  <c r="C315" i="4"/>
  <c r="B315" i="4"/>
  <c r="C314" i="4"/>
  <c r="B314" i="4"/>
  <c r="C313" i="4"/>
  <c r="B313" i="4"/>
  <c r="C312" i="4"/>
  <c r="B312" i="4"/>
  <c r="C311" i="4"/>
  <c r="B311" i="4"/>
  <c r="C310" i="4"/>
  <c r="B310" i="4"/>
  <c r="C309" i="4"/>
  <c r="B309" i="4"/>
  <c r="C308" i="4"/>
  <c r="B308" i="4"/>
  <c r="C307" i="4"/>
  <c r="B307" i="4"/>
  <c r="C306" i="4"/>
  <c r="B306" i="4"/>
  <c r="C305" i="4"/>
  <c r="B305" i="4"/>
  <c r="C304" i="4"/>
  <c r="B304" i="4"/>
  <c r="C303" i="4"/>
  <c r="B303" i="4"/>
  <c r="C302" i="4"/>
  <c r="B302" i="4"/>
  <c r="C301" i="4"/>
  <c r="B301" i="4"/>
  <c r="C300" i="4"/>
  <c r="B300" i="4"/>
  <c r="C299" i="4"/>
  <c r="B299" i="4"/>
  <c r="C298" i="4"/>
  <c r="B298" i="4"/>
  <c r="C297" i="4"/>
  <c r="B297" i="4"/>
  <c r="C296" i="4"/>
  <c r="B296" i="4"/>
  <c r="C295" i="4"/>
  <c r="B295" i="4"/>
  <c r="C294" i="4"/>
  <c r="B294" i="4"/>
  <c r="C293" i="4"/>
  <c r="B293" i="4"/>
  <c r="C292" i="4"/>
  <c r="B292" i="4"/>
  <c r="C291" i="4"/>
  <c r="B291" i="4"/>
  <c r="C290" i="4"/>
  <c r="B290" i="4"/>
  <c r="C289" i="4"/>
  <c r="B289" i="4"/>
  <c r="C288" i="4"/>
  <c r="B288" i="4"/>
  <c r="C287" i="4"/>
  <c r="B287" i="4"/>
  <c r="C286" i="4"/>
  <c r="B286" i="4"/>
  <c r="C285" i="4"/>
  <c r="B285" i="4"/>
  <c r="C284" i="4"/>
  <c r="B284" i="4"/>
  <c r="C283" i="4"/>
  <c r="B283" i="4"/>
  <c r="C282" i="4"/>
  <c r="B282" i="4"/>
  <c r="C281" i="4"/>
  <c r="B281" i="4"/>
  <c r="C280" i="4"/>
  <c r="B280" i="4"/>
  <c r="C279" i="4"/>
  <c r="B279" i="4"/>
  <c r="C278" i="4"/>
  <c r="B278" i="4"/>
  <c r="C277" i="4"/>
  <c r="B277" i="4"/>
  <c r="C276" i="4"/>
  <c r="B276" i="4"/>
  <c r="C275" i="4"/>
  <c r="B275" i="4"/>
  <c r="C274" i="4"/>
  <c r="B274" i="4"/>
  <c r="C273" i="4"/>
  <c r="B273" i="4"/>
  <c r="C272" i="4"/>
  <c r="B272" i="4"/>
  <c r="C271" i="4"/>
  <c r="B271" i="4"/>
  <c r="C270" i="4"/>
  <c r="B270" i="4"/>
  <c r="C269" i="4"/>
  <c r="B269" i="4"/>
  <c r="C268" i="4"/>
  <c r="B268" i="4"/>
  <c r="C267" i="4"/>
  <c r="B267" i="4"/>
  <c r="C266" i="4"/>
  <c r="B266" i="4"/>
  <c r="C265" i="4"/>
  <c r="B265" i="4"/>
  <c r="C264" i="4"/>
  <c r="B264" i="4"/>
  <c r="C263" i="4"/>
  <c r="B263" i="4"/>
  <c r="C262" i="4"/>
  <c r="B262" i="4"/>
  <c r="C261" i="4"/>
  <c r="B261" i="4"/>
  <c r="C260" i="4"/>
  <c r="B260" i="4"/>
  <c r="C259" i="4"/>
  <c r="B259" i="4"/>
  <c r="C258" i="4"/>
  <c r="B258" i="4"/>
  <c r="C257" i="4"/>
  <c r="B257" i="4"/>
  <c r="C256" i="4"/>
  <c r="B256" i="4"/>
  <c r="C255" i="4"/>
  <c r="B255" i="4"/>
  <c r="C254" i="4"/>
  <c r="B254" i="4"/>
  <c r="C250" i="4"/>
  <c r="B250" i="4"/>
  <c r="C249" i="4"/>
  <c r="B249" i="4"/>
  <c r="C248" i="4"/>
  <c r="B248" i="4"/>
  <c r="C247" i="4"/>
  <c r="B247" i="4"/>
  <c r="C246" i="4"/>
  <c r="B246" i="4"/>
  <c r="C245" i="4"/>
  <c r="B245" i="4"/>
  <c r="C244" i="4"/>
  <c r="B244" i="4"/>
  <c r="C243" i="4"/>
  <c r="B243" i="4"/>
  <c r="C242" i="4"/>
  <c r="B242" i="4"/>
  <c r="C241" i="4"/>
  <c r="B241" i="4"/>
  <c r="C240" i="4"/>
  <c r="B240" i="4"/>
  <c r="C239" i="4"/>
  <c r="B239" i="4"/>
  <c r="C238" i="4"/>
  <c r="B238" i="4"/>
  <c r="C237" i="4"/>
  <c r="B237" i="4"/>
  <c r="C236" i="4"/>
  <c r="B236" i="4"/>
  <c r="C235" i="4"/>
  <c r="B235" i="4"/>
  <c r="C234" i="4"/>
  <c r="B234" i="4"/>
  <c r="C233" i="4"/>
  <c r="B233" i="4"/>
  <c r="C232" i="4"/>
  <c r="B232" i="4"/>
  <c r="C231" i="4"/>
  <c r="B231" i="4"/>
  <c r="C230" i="4"/>
  <c r="B230" i="4"/>
  <c r="C229" i="4"/>
  <c r="B229" i="4"/>
  <c r="C228" i="4"/>
  <c r="B228" i="4"/>
  <c r="C227" i="4"/>
  <c r="B227" i="4"/>
  <c r="C226" i="4"/>
  <c r="B226" i="4"/>
  <c r="C222" i="4"/>
  <c r="B222" i="4"/>
  <c r="C221" i="4"/>
  <c r="B221" i="4"/>
  <c r="C220" i="4"/>
  <c r="B220" i="4"/>
  <c r="C219" i="4"/>
  <c r="B219" i="4"/>
  <c r="C218" i="4"/>
  <c r="B218" i="4"/>
  <c r="C217" i="4"/>
  <c r="B217" i="4"/>
  <c r="C216" i="4"/>
  <c r="B216" i="4"/>
  <c r="C215" i="4"/>
  <c r="B215" i="4"/>
  <c r="C214" i="4"/>
  <c r="B214" i="4"/>
  <c r="C213" i="4"/>
  <c r="B213" i="4"/>
  <c r="C212" i="4"/>
  <c r="B212" i="4"/>
  <c r="C211" i="4"/>
  <c r="B211" i="4"/>
  <c r="C210" i="4"/>
  <c r="B210" i="4"/>
  <c r="C209" i="4"/>
  <c r="B209" i="4"/>
  <c r="C208" i="4"/>
  <c r="B208" i="4"/>
  <c r="C207" i="4"/>
  <c r="B207" i="4"/>
  <c r="C201" i="4"/>
  <c r="B201" i="4"/>
  <c r="C200" i="4"/>
  <c r="B200" i="4"/>
  <c r="C199" i="4"/>
  <c r="B199" i="4"/>
  <c r="C198" i="4"/>
  <c r="B198" i="4"/>
  <c r="C197" i="4"/>
  <c r="B197" i="4"/>
  <c r="C196" i="4"/>
  <c r="B196" i="4"/>
  <c r="C195" i="4"/>
  <c r="B195" i="4"/>
  <c r="C194" i="4"/>
  <c r="B194" i="4"/>
  <c r="C193" i="4"/>
  <c r="B193" i="4"/>
  <c r="C192" i="4"/>
  <c r="B192" i="4"/>
  <c r="C191" i="4"/>
  <c r="B191" i="4"/>
  <c r="C190" i="4"/>
  <c r="B190" i="4"/>
  <c r="C189" i="4"/>
  <c r="B189" i="4"/>
  <c r="C188" i="4"/>
  <c r="B188" i="4"/>
  <c r="C187" i="4"/>
  <c r="B187" i="4"/>
  <c r="C186" i="4"/>
  <c r="B186" i="4"/>
  <c r="C185" i="4"/>
  <c r="B185" i="4"/>
  <c r="C184" i="4"/>
  <c r="B184" i="4"/>
  <c r="C183" i="4"/>
  <c r="B183" i="4"/>
  <c r="C182" i="4"/>
  <c r="B182" i="4"/>
  <c r="C181" i="4"/>
  <c r="B181" i="4"/>
  <c r="C180" i="4"/>
  <c r="B180" i="4"/>
  <c r="C179" i="4"/>
  <c r="B179" i="4"/>
  <c r="C178" i="4"/>
  <c r="B178" i="4"/>
  <c r="C177" i="4"/>
  <c r="B177" i="4"/>
  <c r="C176" i="4"/>
  <c r="B176" i="4"/>
  <c r="C175" i="4"/>
  <c r="B175" i="4"/>
  <c r="C174" i="4"/>
  <c r="B174" i="4"/>
  <c r="C173" i="4"/>
  <c r="B173" i="4"/>
  <c r="C172" i="4"/>
  <c r="B172" i="4"/>
  <c r="C171" i="4"/>
  <c r="B171" i="4"/>
  <c r="C170" i="4"/>
  <c r="B170" i="4"/>
  <c r="C169" i="4"/>
  <c r="B169" i="4"/>
  <c r="C168" i="4"/>
  <c r="B168" i="4"/>
  <c r="C167" i="4"/>
  <c r="B167" i="4"/>
  <c r="C166" i="4"/>
  <c r="B166" i="4"/>
  <c r="C165" i="4"/>
  <c r="B165" i="4"/>
  <c r="C164" i="4"/>
  <c r="B164" i="4"/>
  <c r="C163" i="4"/>
  <c r="B163" i="4"/>
  <c r="C162" i="4"/>
  <c r="B162" i="4"/>
  <c r="C161" i="4"/>
  <c r="B161" i="4"/>
  <c r="C160" i="4"/>
  <c r="B160" i="4"/>
  <c r="C159" i="4"/>
  <c r="B159" i="4"/>
  <c r="C158" i="4"/>
  <c r="B158" i="4"/>
  <c r="C157" i="4"/>
  <c r="B157" i="4"/>
  <c r="C156" i="4"/>
  <c r="B156" i="4"/>
  <c r="C155" i="4"/>
  <c r="B155" i="4"/>
  <c r="C154" i="4"/>
  <c r="B154" i="4"/>
  <c r="C153" i="4"/>
  <c r="B153" i="4"/>
  <c r="C152" i="4"/>
  <c r="B152" i="4"/>
  <c r="C151" i="4"/>
  <c r="B151" i="4"/>
  <c r="C150" i="4"/>
  <c r="B150" i="4"/>
  <c r="C149" i="4"/>
  <c r="B149" i="4"/>
  <c r="C148" i="4"/>
  <c r="B148" i="4"/>
  <c r="C147" i="4"/>
  <c r="B147" i="4"/>
  <c r="C146" i="4"/>
  <c r="B146" i="4"/>
  <c r="C145" i="4"/>
  <c r="B145" i="4"/>
  <c r="C144" i="4"/>
  <c r="B144" i="4"/>
  <c r="C143" i="4"/>
  <c r="B143" i="4"/>
  <c r="C142" i="4"/>
  <c r="B142" i="4"/>
  <c r="C141" i="4"/>
  <c r="B141" i="4"/>
  <c r="C140" i="4"/>
  <c r="B140" i="4"/>
  <c r="C139" i="4"/>
  <c r="B139" i="4"/>
  <c r="C138" i="4"/>
  <c r="B138" i="4"/>
  <c r="C137" i="4"/>
  <c r="B137" i="4"/>
  <c r="C136" i="4"/>
  <c r="B136" i="4"/>
  <c r="C135" i="4"/>
  <c r="B135" i="4"/>
  <c r="C134" i="4"/>
  <c r="B134" i="4"/>
  <c r="C133" i="4"/>
  <c r="B133" i="4"/>
  <c r="C132" i="4"/>
  <c r="B132" i="4"/>
  <c r="C131" i="4"/>
  <c r="B131" i="4"/>
  <c r="C130" i="4"/>
  <c r="B130" i="4"/>
  <c r="C129" i="4"/>
  <c r="B129" i="4"/>
  <c r="C128" i="4"/>
  <c r="B128" i="4"/>
  <c r="C127" i="4"/>
  <c r="B127" i="4"/>
  <c r="C126" i="4"/>
  <c r="B126" i="4"/>
  <c r="C125" i="4"/>
  <c r="B125" i="4"/>
  <c r="C124" i="4"/>
  <c r="B124" i="4"/>
  <c r="C123" i="4"/>
  <c r="B123" i="4"/>
  <c r="C122" i="4"/>
  <c r="B122" i="4"/>
  <c r="C121" i="4"/>
  <c r="B121" i="4"/>
  <c r="C120" i="4"/>
  <c r="B120" i="4"/>
  <c r="C119" i="4"/>
  <c r="B119" i="4"/>
  <c r="C118" i="4"/>
  <c r="B118" i="4"/>
  <c r="C117" i="4"/>
  <c r="B117" i="4"/>
  <c r="C116" i="4"/>
  <c r="B116" i="4"/>
  <c r="C115" i="4"/>
  <c r="B115" i="4"/>
  <c r="C114" i="4"/>
  <c r="B114" i="4"/>
  <c r="C113" i="4"/>
  <c r="B113" i="4"/>
  <c r="C112" i="4"/>
  <c r="B112" i="4"/>
  <c r="C111" i="4"/>
  <c r="B111" i="4"/>
  <c r="C110" i="4"/>
  <c r="B110" i="4"/>
  <c r="C109" i="4"/>
  <c r="B109" i="4"/>
  <c r="C108" i="4"/>
  <c r="B108" i="4"/>
  <c r="C107" i="4"/>
  <c r="B107" i="4"/>
  <c r="C106" i="4"/>
  <c r="B106" i="4"/>
  <c r="C105" i="4"/>
  <c r="B105" i="4"/>
  <c r="C104" i="4"/>
  <c r="B104" i="4"/>
  <c r="C103" i="4"/>
  <c r="B103" i="4"/>
  <c r="C102" i="4"/>
  <c r="B102" i="4"/>
  <c r="C101" i="4"/>
  <c r="B101" i="4"/>
  <c r="C100" i="4"/>
  <c r="B100" i="4"/>
  <c r="C99" i="4"/>
  <c r="B99" i="4"/>
  <c r="C98" i="4"/>
  <c r="B98" i="4"/>
  <c r="C97" i="4"/>
  <c r="B97" i="4"/>
  <c r="C96" i="4"/>
  <c r="B96" i="4"/>
  <c r="C95" i="4"/>
  <c r="B95" i="4"/>
  <c r="C94" i="4"/>
  <c r="B94" i="4"/>
  <c r="C93" i="4"/>
  <c r="B93" i="4"/>
  <c r="C92" i="4"/>
  <c r="B92" i="4"/>
  <c r="C91" i="4"/>
  <c r="B91" i="4"/>
  <c r="C90" i="4"/>
  <c r="B90" i="4"/>
  <c r="C89" i="4"/>
  <c r="B89" i="4"/>
  <c r="C88" i="4"/>
  <c r="B88" i="4"/>
  <c r="C87" i="4"/>
  <c r="B87" i="4"/>
  <c r="C86" i="4"/>
  <c r="B86" i="4"/>
  <c r="C85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C78" i="4"/>
  <c r="B78" i="4"/>
  <c r="C77" i="4"/>
  <c r="B77" i="4"/>
  <c r="C76" i="4"/>
  <c r="B76" i="4"/>
  <c r="C75" i="4"/>
  <c r="B75" i="4"/>
  <c r="C74" i="4"/>
  <c r="B74" i="4"/>
  <c r="C73" i="4"/>
  <c r="B73" i="4"/>
  <c r="C72" i="4"/>
  <c r="B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C51" i="4"/>
  <c r="B51" i="4"/>
  <c r="C50" i="4"/>
  <c r="B50" i="4"/>
  <c r="C49" i="4"/>
  <c r="B49" i="4"/>
  <c r="C48" i="4"/>
  <c r="B48" i="4"/>
  <c r="C47" i="4"/>
  <c r="B47" i="4"/>
  <c r="C46" i="4"/>
  <c r="B46" i="4"/>
  <c r="C45" i="4"/>
  <c r="B45" i="4"/>
  <c r="C44" i="4"/>
  <c r="B44" i="4"/>
  <c r="C43" i="4"/>
  <c r="B43" i="4"/>
  <c r="C42" i="4"/>
  <c r="B42" i="4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1" i="4"/>
  <c r="B31" i="4"/>
  <c r="C30" i="4"/>
  <c r="B30" i="4"/>
  <c r="C29" i="4"/>
  <c r="B29" i="4"/>
  <c r="C28" i="4"/>
  <c r="B28" i="4"/>
  <c r="C24" i="4"/>
  <c r="B24" i="4"/>
  <c r="C23" i="4"/>
  <c r="B23" i="4"/>
  <c r="C22" i="4"/>
  <c r="B22" i="4"/>
  <c r="C20" i="4"/>
  <c r="B20" i="4"/>
  <c r="C19" i="4"/>
  <c r="B19" i="4"/>
  <c r="C18" i="4"/>
  <c r="B18" i="4"/>
  <c r="C16" i="4"/>
  <c r="B16" i="4"/>
  <c r="C14" i="4"/>
  <c r="B14" i="4"/>
  <c r="C13" i="4"/>
  <c r="B13" i="4"/>
</calcChain>
</file>

<file path=xl/sharedStrings.xml><?xml version="1.0" encoding="utf-8"?>
<sst xmlns="http://schemas.openxmlformats.org/spreadsheetml/2006/main" count="930" uniqueCount="526">
  <si>
    <t>Value of fee unit at 1 July 2023</t>
  </si>
  <si>
    <t>Value of penalty unit at 1 July 2023</t>
  </si>
  <si>
    <t>Value of fee unit at 1 July 2024</t>
  </si>
  <si>
    <t>Value of penalty unit at 1 July 2024</t>
  </si>
  <si>
    <t xml:space="preserve">PART 1: FEES &amp; CHARGES </t>
  </si>
  <si>
    <t>BIRTHS DEATHS AND MARRIAGES</t>
  </si>
  <si>
    <t>Description of fee or charge</t>
  </si>
  <si>
    <t>Fee from 1 July 2024</t>
  </si>
  <si>
    <t>Fee units</t>
  </si>
  <si>
    <t>Relevant Act or Regulation</t>
  </si>
  <si>
    <t>Application to register change of name (adult or chid)</t>
  </si>
  <si>
    <t>Births, Deaths and Marriages Registration (Fees) Regulations (2019)</t>
  </si>
  <si>
    <t>Application to add, alter or delete registerable information to an entry in the Register</t>
  </si>
  <si>
    <t>Application for search of the Register</t>
  </si>
  <si>
    <t>Nil</t>
  </si>
  <si>
    <t>Application for issue of a certificate certifying the results of a search of the Register</t>
  </si>
  <si>
    <t>Births, Deaths and Marriages Registration (Fees) Amendment Regulations 2022</t>
  </si>
  <si>
    <r>
      <t xml:space="preserve">Inspection of and, on request, supply of a certified copy of an entry in a register, book of entries or register book in the possession of another person which has not been forwarded to the Registrar under section 31 of the </t>
    </r>
    <r>
      <rPr>
        <b/>
        <sz val="8"/>
        <rFont val="Times New Roman"/>
        <family val="1"/>
      </rPr>
      <t>Marriage Act 1898</t>
    </r>
    <r>
      <rPr>
        <sz val="8"/>
        <rFont val="Times New Roman"/>
        <family val="1"/>
      </rPr>
      <t>, relating to the period before 18 January 1853.</t>
    </r>
  </si>
  <si>
    <t>Fee for application to register a registrable relationship</t>
  </si>
  <si>
    <t>Relationships (Fees) Regulations 2019</t>
  </si>
  <si>
    <t>Fee for application to revoke the registration of a registered relationship</t>
  </si>
  <si>
    <t>Fee for addition of registrable information to the Relationships Register</t>
  </si>
  <si>
    <t>Fee for application for a search of the Relationships Register</t>
  </si>
  <si>
    <t>Fee for issue of certificate</t>
  </si>
  <si>
    <t>Application to alter record of sex in person's birth registration (adult or child)</t>
  </si>
  <si>
    <t>Applcation for document acknowledging person's name and sex (adult or child)</t>
  </si>
  <si>
    <t>WORKING WITH CHILDREN CHECK VICTORIA</t>
  </si>
  <si>
    <t>Application for a working with children check under section 54 of the Act for child-related work that is for profit or gain.</t>
  </si>
  <si>
    <t>Worker Screening Regulations 2021</t>
  </si>
  <si>
    <t>Application for a working with children check under section 54 of the Act for child-related work that is for profit or gain applied in accrodance with section 74 of the Act.</t>
  </si>
  <si>
    <t>Application for the replacement of a working with children clearance document for child related work that is for profit or gain.</t>
  </si>
  <si>
    <t xml:space="preserve">Application for an NDIS check under section 15 of the Act. </t>
  </si>
  <si>
    <t>CONSUMER AFFAIRS VICTORIA</t>
  </si>
  <si>
    <t xml:space="preserve">Applic'n for incorp with model rules </t>
  </si>
  <si>
    <t xml:space="preserve">Applic'n incorp w/out model rules </t>
  </si>
  <si>
    <t>Appl incorp assoc by registrable body (model rules)</t>
  </si>
  <si>
    <t>Appl incorp assoc by registrable body (own rules)</t>
  </si>
  <si>
    <t>Applic'n to change name incorp assoc</t>
  </si>
  <si>
    <t>Application to alter the rules incorp assoc</t>
  </si>
  <si>
    <t xml:space="preserve">Application  to be declared tier 1 or 2 association for  purposes of a financial year </t>
  </si>
  <si>
    <t>Application  for exemption from requirement to remove auditor S107(2)</t>
  </si>
  <si>
    <t xml:space="preserve">Lodgement financial statements - tier 1 </t>
  </si>
  <si>
    <t>Lodgement financial statements - tier 2</t>
  </si>
  <si>
    <t>Lodgement financial statements - tier 3</t>
  </si>
  <si>
    <t xml:space="preserve">Appn. for exemption for lodging financial statements - Tier 1 </t>
  </si>
  <si>
    <t>Appn. for exemption for lodging financial statements - Tier 2</t>
  </si>
  <si>
    <t>Appn. for exemption for lodging financial statements - Tier 3</t>
  </si>
  <si>
    <t>Appn. for extension of time - annual general meeting / lodging financial statements (tier 1)</t>
  </si>
  <si>
    <t>Appn. for extension of time - annual general meeting / lodging financial statements (tier 2)</t>
  </si>
  <si>
    <t>Appn. for extension of time - annual general meeting / lodging financial statements (tier 3)</t>
  </si>
  <si>
    <t>Application for amalgamation- model rules</t>
  </si>
  <si>
    <t>Application for amalgamation- own rules</t>
  </si>
  <si>
    <t xml:space="preserve">Inspection of Register or prescribed documents kept by Registrar </t>
  </si>
  <si>
    <t>Obtain copies of prescribed documents kept by Registrar</t>
  </si>
  <si>
    <t>Obtain certified copies of prescribed documents kept by Registrar</t>
  </si>
  <si>
    <t>Obtain certified duplicate of a certificate of registration</t>
  </si>
  <si>
    <t>Submission of draft rules to Registrar before the formation meeting</t>
  </si>
  <si>
    <t xml:space="preserve">Submission of draft formation disclose statement to Registrar </t>
  </si>
  <si>
    <t>Application for registration of proposed co-op.</t>
  </si>
  <si>
    <t xml:space="preserve">Application for registration of existing corporation </t>
  </si>
  <si>
    <t>Issue of duplicate certificate</t>
  </si>
  <si>
    <t>Application to Registrar for amendment of rules requiring prior approval of Registrar</t>
  </si>
  <si>
    <t>Application for certificate of rule change</t>
  </si>
  <si>
    <t>Application for exemption from disclosure statement requirements for distributing co-ops.</t>
  </si>
  <si>
    <t>Applic. to register disclosure statement to accompany proposal to require a member to take up or subscribe for additional shares</t>
  </si>
  <si>
    <t>Application to extend period co-op can carry on business with less than minimum members</t>
  </si>
  <si>
    <t>Application to determine a members eligibility to vote</t>
  </si>
  <si>
    <t>Application for exemption from provisions relating to entitlements of former members of distributing co-ops</t>
  </si>
  <si>
    <t>Application to keep co-op register at location approved by Registrar</t>
  </si>
  <si>
    <t>Application to omit word limited from name of co-op.</t>
  </si>
  <si>
    <t xml:space="preserve">Application to use abbreviation or elaboration of name </t>
  </si>
  <si>
    <t>Application to change name</t>
  </si>
  <si>
    <t>Application for exemption from S226(3)</t>
  </si>
  <si>
    <t xml:space="preserve">Application for review of member's right to vote </t>
  </si>
  <si>
    <t>Application certificate registration of special resoln.</t>
  </si>
  <si>
    <t>Application for approval of disclosure statement for special postal ballot</t>
  </si>
  <si>
    <t>Lodgement annual report large co-op.</t>
  </si>
  <si>
    <t>Lodgement annual report small co-op.</t>
  </si>
  <si>
    <t>Application for exemption individual co-op</t>
  </si>
  <si>
    <t>Application exemption relating to non-auditor &amp; former members of audit firms or companies</t>
  </si>
  <si>
    <t>Application for exemption from Co-op National Regs (Vict)</t>
  </si>
  <si>
    <t>Lodgement disclosure document for issue of debentures required for the purpose of the corporation application legislation applied by section 337 of Co-op National Law (Vic)</t>
  </si>
  <si>
    <t>Application for exemption of modification of disclosure provisions under chap. 6D Corp. Act 2001 as applied by S337 of Co-op. National Law (Vic)</t>
  </si>
  <si>
    <t xml:space="preserve">Application for approval of disclosure statement  concerning issue of debentures </t>
  </si>
  <si>
    <t>Application for approval of disclosure statement concerning compulsory loan by members to co-op.</t>
  </si>
  <si>
    <t>Application for exemption from S343 of Co-Op National Law (Vic)</t>
  </si>
  <si>
    <t xml:space="preserve">Application for approval of issue of co-op capital units </t>
  </si>
  <si>
    <t xml:space="preserve">Application for exemption from provisions concerning acquisition and disposal of co-op assets </t>
  </si>
  <si>
    <t xml:space="preserve">Application for exemption from provisions concerning maximum permissible level of share interest </t>
  </si>
  <si>
    <t>Application for exemption from operation of Div 1 of Part 3.5 of Co-Op. National Law (Vic)</t>
  </si>
  <si>
    <t>Application for approval of share  Div 2 of Part 3.5 of Co-Op. National Law (Vic)</t>
  </si>
  <si>
    <t>Application to extend time for Board to consider share offer specified in S 373(1) Co-Op National Law (Vic)</t>
  </si>
  <si>
    <t>Application for exemption from  Division 2 of Part 3.5 of Co-op National Law (Vict)</t>
  </si>
  <si>
    <t xml:space="preserve">Application for consent to procedure for proposed merger or transfer of engagement </t>
  </si>
  <si>
    <t xml:space="preserve">Application for approval of disclosure statement  concerning proposed merger or transfer of engagement  </t>
  </si>
  <si>
    <t xml:space="preserve">Application for exemption from requirement for disclosure statement concerning proposed merger or transfer of engagement  </t>
  </si>
  <si>
    <t xml:space="preserve">Application for approval of a merger or transfer of engagements </t>
  </si>
  <si>
    <t xml:space="preserve">Application for exemption from requirements before an application can be made for transfer of incorp. </t>
  </si>
  <si>
    <t>Application for permission for shorter notice period to the Registrar of the hearing of an application for binding compromise or arrangement</t>
  </si>
  <si>
    <t>Application  for exemption from prohibition on officer or promoter of co-op or related corp. being appointed to administer a compromise or arrangement.</t>
  </si>
  <si>
    <t xml:space="preserve">Application for statement that Registrar has no objection to compromise or arrangement </t>
  </si>
  <si>
    <t xml:space="preserve">Filing an office copy of an order made by the Supreme Court under S425 of Co-op National Law (Vic) with the Registrar  </t>
  </si>
  <si>
    <t>Application for approval of explanatory statement</t>
  </si>
  <si>
    <t>Application for exemption from compliance with restrictions placed on voluntary winding up</t>
  </si>
  <si>
    <t>Application to Registrar exercise powers under Corporations application legislation relating to deregistered Co-Ops under S453 Co-Op National Law (Vic)</t>
  </si>
  <si>
    <t>Application to Registrar for consent to proposed procedures for approving a merger or transfer of engagement involving a participating co-op.</t>
  </si>
  <si>
    <t xml:space="preserve">Application for approval of a disclosure statement concerning a merger or transfer of engagements involving a participating co-op </t>
  </si>
  <si>
    <t xml:space="preserve">Application for exemption from requirement for disclosure statement for a   merger or transfer of engagements involving a participating co-op  </t>
  </si>
  <si>
    <t xml:space="preserve">Application for approval of a merger or transfer of engagements involving a participating co-op </t>
  </si>
  <si>
    <t>Application to call a special meeting</t>
  </si>
  <si>
    <t>Application to hold or appoint an inspector to hold an inquiry</t>
  </si>
  <si>
    <t>Application for certificate evidence</t>
  </si>
  <si>
    <t>Inspection of register of co-op</t>
  </si>
  <si>
    <t>Inspection of document kept by Registrar</t>
  </si>
  <si>
    <t>Obtaining extract from co-op register</t>
  </si>
  <si>
    <t>Application to grant an extension or shortening of time limit</t>
  </si>
  <si>
    <t xml:space="preserve">Application for permission to allow a co-op to effect service to a member by publishing a notice in a relevant newspaper. </t>
  </si>
  <si>
    <t>Notice of change of particulars for limited partnership /  incorp. limited partnership</t>
  </si>
  <si>
    <t>Application fees to register Ltd Partnership</t>
  </si>
  <si>
    <t>Fee for inspection of register</t>
  </si>
  <si>
    <t>Fee for supply of a certificate</t>
  </si>
  <si>
    <t>Lodgement of documents/statement/notice  with the director under S120  - part 2 of Venture Capital Act 2012 ( Cwth)</t>
  </si>
  <si>
    <t>Application fee to register incorp. limited partnership</t>
  </si>
  <si>
    <t xml:space="preserve">Supply of a certificate recording a change in the registered particulars of an incorporated limited partnership </t>
  </si>
  <si>
    <t>Supply of a certificate correcting an error or omission in the Register of incorporated limited partnerships</t>
  </si>
  <si>
    <t>Application for registration</t>
  </si>
  <si>
    <t>Second-Hand Dealers and Pawnbrokers Regulations 2019</t>
  </si>
  <si>
    <t xml:space="preserve">Annual renewal  fee </t>
  </si>
  <si>
    <t>Permission to be registered</t>
  </si>
  <si>
    <t>Application to vary or revoke conditions</t>
  </si>
  <si>
    <t>Application for registration as a manager</t>
  </si>
  <si>
    <t>Owners Corporations Regulations 2018</t>
  </si>
  <si>
    <t>Annual registration fee</t>
  </si>
  <si>
    <t>Late lodgement fee</t>
  </si>
  <si>
    <t>Licence application (individual)</t>
  </si>
  <si>
    <t>Rooming House Operators Regulations 2017</t>
  </si>
  <si>
    <t>Licence application (body corporate)</t>
  </si>
  <si>
    <t>Licence application per relevant person (manager or officer)</t>
  </si>
  <si>
    <t>Licence (3-year initial term)</t>
  </si>
  <si>
    <t>Licence renewal application (individual or body corporate)</t>
  </si>
  <si>
    <t>Licence renewal application per relevant person (manager or officer)</t>
  </si>
  <si>
    <t>Licence upon renewal (3-year term)</t>
  </si>
  <si>
    <t>Licence upon renewal (4-year term)</t>
  </si>
  <si>
    <t>Licence upon renewal (5-year term)</t>
  </si>
  <si>
    <t>Search and copy of an extract from, or copy of, the register</t>
  </si>
  <si>
    <t>Obtain a certified extract from, or copy of, the register</t>
  </si>
  <si>
    <t>New licence fee - corporation</t>
  </si>
  <si>
    <t xml:space="preserve">EstateAgents (Fees) Regulations 2018 </t>
  </si>
  <si>
    <t xml:space="preserve">                            -  per director</t>
  </si>
  <si>
    <t xml:space="preserve">Annual licence fee -corporation </t>
  </si>
  <si>
    <t xml:space="preserve">                              - per director </t>
  </si>
  <si>
    <t>New Licence fee - not a corporation</t>
  </si>
  <si>
    <t xml:space="preserve">Annual Licence fee -not a corporation </t>
  </si>
  <si>
    <t>Extension of time</t>
  </si>
  <si>
    <t>Late  payment or lodgement fee</t>
  </si>
  <si>
    <t xml:space="preserve">Branch Manager - annual approval fee </t>
  </si>
  <si>
    <t xml:space="preserve">Branch Manager - extension of time </t>
  </si>
  <si>
    <t>Branch Manager - late payment or lodgement fee</t>
  </si>
  <si>
    <t>Fee to regain licence - fund claims</t>
  </si>
  <si>
    <t>Fee to hold licence - bankrupt person</t>
  </si>
  <si>
    <t xml:space="preserve">Fee to hold licence - criminal record </t>
  </si>
  <si>
    <t>Fee to hold licence disqualifying factor - corporation</t>
  </si>
  <si>
    <t xml:space="preserve">                                                              - per director</t>
  </si>
  <si>
    <t>Copy or extract from register or records kept by Registrar</t>
  </si>
  <si>
    <t>Registrar's certificate of contents of register</t>
  </si>
  <si>
    <t>Application fee</t>
  </si>
  <si>
    <t>Motor Car Traders(Fees)Regulations 2018</t>
  </si>
  <si>
    <t>First annual licence fee</t>
  </si>
  <si>
    <t>Subsequent annual licence</t>
  </si>
  <si>
    <t>Fee for variation or revocation of conditions</t>
  </si>
  <si>
    <t>Late payment or lodgement fee</t>
  </si>
  <si>
    <t>Permission application</t>
  </si>
  <si>
    <t>Application fee- individual</t>
  </si>
  <si>
    <t>Conveyancers(Fees)  Regulations 2018</t>
  </si>
  <si>
    <t>Application fee- company</t>
  </si>
  <si>
    <t>Licence fee- individual</t>
  </si>
  <si>
    <t>Licence fee- company</t>
  </si>
  <si>
    <t>Individual - Application for permission(criminal)</t>
  </si>
  <si>
    <t>Individual - Application for permission(Claim)</t>
  </si>
  <si>
    <t>Company - Application for permission (any reason)</t>
  </si>
  <si>
    <t>Individual - Annual licence fee</t>
  </si>
  <si>
    <t>Company - Annual licence fee</t>
  </si>
  <si>
    <t>Extension of time to lodge annual renewal</t>
  </si>
  <si>
    <t>Exemption to appoint licenced branch manager</t>
  </si>
  <si>
    <t>Employment of  disqualified persons</t>
  </si>
  <si>
    <t>Certified copy or extract from Register</t>
  </si>
  <si>
    <t xml:space="preserve">Application for Registration </t>
  </si>
  <si>
    <t>Professional Engineers Registration (Fees) Regulations 2021</t>
  </si>
  <si>
    <t xml:space="preserve">Application for Endorsement </t>
  </si>
  <si>
    <t>Registration Fee - Practicing</t>
  </si>
  <si>
    <t>Registration Fee - Non-Practicing</t>
  </si>
  <si>
    <t>Annual Statement</t>
  </si>
  <si>
    <t xml:space="preserve">Add Area of Engineering </t>
  </si>
  <si>
    <t xml:space="preserve">Application for Registration Renewal </t>
  </si>
  <si>
    <t>Appication for Endorsement Renewal</t>
  </si>
  <si>
    <t>Renewal Registration Fee - Practicing</t>
  </si>
  <si>
    <t>Renewal Registration Fee - Non-Practicing</t>
  </si>
  <si>
    <t>Search Register and take copy</t>
  </si>
  <si>
    <t>Certified copy of extract of register</t>
  </si>
  <si>
    <t>Application for approval of assessment scheme</t>
  </si>
  <si>
    <t>Professional Engineers Registration (General) Regulations 2021</t>
  </si>
  <si>
    <t>Application for renewal of approval of assessment scheme</t>
  </si>
  <si>
    <t>Application for variation to approved assessment scheme</t>
  </si>
  <si>
    <t>Part 2: PENALTIES &amp; FINES</t>
  </si>
  <si>
    <t>Description of penalty or fine</t>
  </si>
  <si>
    <t>Fine from 1 July 2024</t>
  </si>
  <si>
    <t>Penalty units</t>
  </si>
  <si>
    <t>Failure to notify birth</t>
  </si>
  <si>
    <t>Births, Deaths and Marriages Registration Act 1996</t>
  </si>
  <si>
    <t>Obligation to have birth registered</t>
  </si>
  <si>
    <t>Notification of deaths by doctor</t>
  </si>
  <si>
    <t>Notification by doctor to funeral director or other person</t>
  </si>
  <si>
    <t>Notification by Funeral Director</t>
  </si>
  <si>
    <t>Failure to comply with a notice</t>
  </si>
  <si>
    <t>False representation</t>
  </si>
  <si>
    <t>Unauthorised access to or interference with the Register</t>
  </si>
  <si>
    <t>Falsification of certificate etc</t>
  </si>
  <si>
    <t>Relationships Act 2008</t>
  </si>
  <si>
    <t>Notification by doctor to coroner or police officer under the Coroners Act 2008</t>
  </si>
  <si>
    <t>Failure to dispose remains within 30 days of death</t>
  </si>
  <si>
    <t>Forging Registrar signature of seal</t>
  </si>
  <si>
    <t>Requirement of holder of NDIS clearance to notify of relevant change in circumstances</t>
  </si>
  <si>
    <t>Worker Screening Act 2020 s34(1)</t>
  </si>
  <si>
    <t>Requirement of holder of WWC clearance or applicant for WWC clearance to notify of relevant change in circumstances</t>
  </si>
  <si>
    <t>Worker Screening Act 2020 s72(1)</t>
  </si>
  <si>
    <t>Failure to surrender required document</t>
  </si>
  <si>
    <t>Worker Screening Act 2020 s91(4)</t>
  </si>
  <si>
    <t>Notification of suspension or cancellation of person's registration under the Education and Training Reform Act 2006</t>
  </si>
  <si>
    <t>Worker Screening Act 2020 113(3)</t>
  </si>
  <si>
    <t>Failure to notify the Secretary of the suspension or cancellation of a teacher or early childhood teacher registration</t>
  </si>
  <si>
    <t>Worker Screening Act 2020 s113(2)</t>
  </si>
  <si>
    <t>Notification of suspension or dismissal under the Victoria Police Act 2013</t>
  </si>
  <si>
    <t>Worker Screening Act 2020 s114(2)</t>
  </si>
  <si>
    <t>Failure to notify in writing of the suspension or termination of the employment of the person as a member of the Australian Federal Police within 7 days after receiving notice of the suspension or termination</t>
  </si>
  <si>
    <t>Worker Screening Act 2020 s115(2)</t>
  </si>
  <si>
    <t xml:space="preserve">Engaging in risk assessed role without NDIS clearance or interstate NDIS clearance </t>
  </si>
  <si>
    <t>2 years maximum imprisonment or 240 maximum fine or both</t>
  </si>
  <si>
    <t>Worker Screening Act 2020 s118(1)</t>
  </si>
  <si>
    <t>Engaging in child-related work without a WWC clearance</t>
  </si>
  <si>
    <t>Worker Screening Act 2020 s121(1)</t>
  </si>
  <si>
    <t>Holder of WWC exclusion applying for child-related work</t>
  </si>
  <si>
    <t>Worker Screening Act 2020 s122(1)</t>
  </si>
  <si>
    <t>A person engaging a person who does not have a WWC clearance in child-related work (Natural Person)</t>
  </si>
  <si>
    <t>Worker Screening Act 2020 s123(1)</t>
  </si>
  <si>
    <t>A person engaging a person who does not have a WWC clearance in child-related work (Body Corporate)</t>
  </si>
  <si>
    <t>An agency offering services of a person who does not have a WWC clearance (Body Corporate)</t>
  </si>
  <si>
    <t>Worker Screening Act 2020 s124(1)</t>
  </si>
  <si>
    <t>An agency offering services of a person who does not have a WWC clearance (Natural Person)</t>
  </si>
  <si>
    <t>Using volunteer clearance for paid work</t>
  </si>
  <si>
    <t>Worker Screening Act 2020 s125</t>
  </si>
  <si>
    <t>Using false or other person's WWC clearance</t>
  </si>
  <si>
    <t>Worker Screening Act 2020 s126</t>
  </si>
  <si>
    <t>Requirement to notify interim WWC exclusion or WWC exclusion</t>
  </si>
  <si>
    <t>Worker Screening Act 2020 s127</t>
  </si>
  <si>
    <t>Giving false or misleading information</t>
  </si>
  <si>
    <t>Worker Screening Act 2020 s128</t>
  </si>
  <si>
    <t>Sex offenders not to apply for clearance</t>
  </si>
  <si>
    <t>240 penalty units or imprisonment for 2 years</t>
  </si>
  <si>
    <t>Worker Screening Act 2020 s129</t>
  </si>
  <si>
    <t>Disclosing confidential information</t>
  </si>
  <si>
    <t>Worker Screening Act 2020 s130</t>
  </si>
  <si>
    <t>Failure to provide information requested by the Secretary</t>
  </si>
  <si>
    <t>Worker Screening Act 2020 s142(2)</t>
  </si>
  <si>
    <t>Requirement to notify of change of employer</t>
  </si>
  <si>
    <t>Worker Screening Act 2020 s73(2)</t>
  </si>
  <si>
    <t>Failure to surrender WWC clearance document when given another WWC clearance</t>
  </si>
  <si>
    <t>Worker Screening Act 2020 s93(3)</t>
  </si>
  <si>
    <t>Failure by applicant to notify of a change of personal particulars</t>
  </si>
  <si>
    <t>Worker Screening Regulations 2021, reg 12(1)</t>
  </si>
  <si>
    <t>Failure by clearance holder to notify of a change of personal particulars</t>
  </si>
  <si>
    <t>Worker Screening Regulations 2021, reg 12(2)</t>
  </si>
  <si>
    <t>Motor car traders to be licensed</t>
  </si>
  <si>
    <t>Motor Car Traders Act 1986</t>
  </si>
  <si>
    <t>Notice of changes to details in application for licence</t>
  </si>
  <si>
    <t>A licensee must comply with the conditions or restrictions of a licence</t>
  </si>
  <si>
    <t>Fail to produce licence for endorsement</t>
  </si>
  <si>
    <t>Authority to sell motor cars at public auction</t>
  </si>
  <si>
    <t>Failure to give notice of certain changes</t>
  </si>
  <si>
    <t>Failure to display or produce MCT Licence</t>
  </si>
  <si>
    <t>Failure to return surrendered Lic within14 days</t>
  </si>
  <si>
    <t>Fail to return suspended or cancelled  Lic before due date</t>
  </si>
  <si>
    <t>Failure to display prescribed sign, record p.matters</t>
  </si>
  <si>
    <t>Dealing book in prescribed form to be kept</t>
  </si>
  <si>
    <t xml:space="preserve">Failure to record dealing book prescribed matters </t>
  </si>
  <si>
    <t>False entry in dealing book</t>
  </si>
  <si>
    <t>Employ prohibited employee</t>
  </si>
  <si>
    <t>Consignment selling prohibited</t>
  </si>
  <si>
    <t xml:space="preserve">Dealing with underage persons </t>
  </si>
  <si>
    <t>Odometer tampering (individual)</t>
  </si>
  <si>
    <t>240 penalty units or imprisonment for 2 years or both</t>
  </si>
  <si>
    <t>Odometer tampering (body corporate)</t>
  </si>
  <si>
    <t>Falsely represent the accuracy of odometer (individual)</t>
  </si>
  <si>
    <t>Falsely represent the accuracy of odometer (body corporate)</t>
  </si>
  <si>
    <t xml:space="preserve">Failure to supply purchaser used/c sale agreement </t>
  </si>
  <si>
    <t>Sale new/c non compliant w/ prescribed particulars</t>
  </si>
  <si>
    <t xml:space="preserve">Fail to supply new/c purchaser Agmt at time of sale  </t>
  </si>
  <si>
    <t xml:space="preserve">Fail to supply purchaser w/roadworthy certificate </t>
  </si>
  <si>
    <t>Trader can't add Agmt clause to terminate w/cause</t>
  </si>
  <si>
    <t>Fail to cancel security interest</t>
  </si>
  <si>
    <t>100 penalty units  or imprisonment for 12 months</t>
  </si>
  <si>
    <t>Offence to aid or abet an unlicensed trader</t>
  </si>
  <si>
    <t>Dummy Bidding (individual)</t>
  </si>
  <si>
    <t>Dummy Bidding (body corporate)</t>
  </si>
  <si>
    <t>Offence by auctioneer relating to dummy bidding</t>
  </si>
  <si>
    <t>Offence to procure dummy bidding (individual)</t>
  </si>
  <si>
    <t>Offence to procure dummy bidding (body corporate)</t>
  </si>
  <si>
    <t>Failure to display prescribed form on a motor car</t>
  </si>
  <si>
    <t xml:space="preserve">Failure to retain purchasers signed prescribed form  </t>
  </si>
  <si>
    <t>Motor car trader to supervise servants and agents</t>
  </si>
  <si>
    <t>Motor Car Traders Regulations 2018</t>
  </si>
  <si>
    <t>Motor car trader advertisement or statement must include letters LMCT  followed by licence number</t>
  </si>
  <si>
    <t>Motor car trader advertising used car must include single price, registration number or vehicle identiifcation number</t>
  </si>
  <si>
    <t>Failure to return deposit given before test must be refunded or returned</t>
  </si>
  <si>
    <t xml:space="preserve">Terms relating to certain matters to be in sale agreement </t>
  </si>
  <si>
    <t xml:space="preserve">Motor car trader must ensure text in agreement is printed,typed or written in a clear and legible manner </t>
  </si>
  <si>
    <t xml:space="preserve">Carry on business as a secondhand without being registered </t>
  </si>
  <si>
    <t>Second-Hand Dealers and Pawnbrokers Act 1989</t>
  </si>
  <si>
    <t>Fail to notify of change in details of application</t>
  </si>
  <si>
    <t>Fail to notify of change in details for endorsement application</t>
  </si>
  <si>
    <t>Not comply with conditions on registration</t>
  </si>
  <si>
    <t>Not comply with conditions on permission</t>
  </si>
  <si>
    <t>Return of certificate of registration within 7 days</t>
  </si>
  <si>
    <t>Return of cert. of registration within 14 days of surrender</t>
  </si>
  <si>
    <t>Notification of changes within 7 days</t>
  </si>
  <si>
    <t>Do not display current registration certificate</t>
  </si>
  <si>
    <t>Not identifying persons selling or pawning goods</t>
  </si>
  <si>
    <t>Payment or sale of scrap metal not in accordance with Act</t>
  </si>
  <si>
    <t>Prohibition on buying, disposing unidentified motor vehicle</t>
  </si>
  <si>
    <t>Failure to keep records of pawnbroker transactions</t>
  </si>
  <si>
    <t>Failure to keep goods for 7 days</t>
  </si>
  <si>
    <t>Failure to keep records of place of storage of pawned goods</t>
  </si>
  <si>
    <t>Failure to display statutory notice of charges</t>
  </si>
  <si>
    <t>Failure to provide pawn ticket</t>
  </si>
  <si>
    <t>Failure to notify of residual equity</t>
  </si>
  <si>
    <t>Failure to display sign advising people to report stolen goods</t>
  </si>
  <si>
    <t xml:space="preserve">Failure to display sign </t>
  </si>
  <si>
    <t>Pawnbroker must fix period of the loan</t>
  </si>
  <si>
    <t>No identifying number or marker on second hand goods</t>
  </si>
  <si>
    <t>Second-Hand Dealers and Pawnbrokers (general,exemption &amp; record keeping ) Regulations 2018</t>
  </si>
  <si>
    <t>Charge fee to issue a pawn ticket</t>
  </si>
  <si>
    <t xml:space="preserve">Failure to issue a duplicate pawn ticket </t>
  </si>
  <si>
    <t>Failure to fix period of loan</t>
  </si>
  <si>
    <t>Failure to obtain reasonable price for unredeemed goods</t>
  </si>
  <si>
    <t>Purchasing goods not redeemed</t>
  </si>
  <si>
    <t xml:space="preserve">Unlicensed estate agent to be licensed </t>
  </si>
  <si>
    <t>500 penalty units or imprisonment for 12 months</t>
  </si>
  <si>
    <t>Estate Agents Act 1980</t>
  </si>
  <si>
    <t>A person must not act as an agent's representative unless she or he is eligible to be employed as an agent's representative.</t>
  </si>
  <si>
    <t xml:space="preserve">Offence to aid unqualified person to be an agent's representative </t>
  </si>
  <si>
    <t>Employ an agent's representative who is an ineligble person on the register</t>
  </si>
  <si>
    <t>A licensee must comply with the conditions or restrictions on a licence</t>
  </si>
  <si>
    <t>Person who causes or permits or aids or abets any person who is not a licensed estate agent to any person who is not a licensed estate agent to carry on business</t>
  </si>
  <si>
    <t>Suspended licence must be returned to the Authority within the period specified</t>
  </si>
  <si>
    <t>Person to whom permission has been given must comply with conditions imposed</t>
  </si>
  <si>
    <t>Offence to pretend to be a licensed estate agent</t>
  </si>
  <si>
    <t xml:space="preserve">Statement of information required </t>
  </si>
  <si>
    <t>Seller must be given estimated selling price</t>
  </si>
  <si>
    <t>Estimated selling price must be reasonable</t>
  </si>
  <si>
    <t>Revision of estimated selling price</t>
  </si>
  <si>
    <t xml:space="preserve">Statement of information must be provided </t>
  </si>
  <si>
    <t>False representation by agent to seller or prospective seller</t>
  </si>
  <si>
    <t>False representation by agent to prospective buyer</t>
  </si>
  <si>
    <t>Rebates must be factored into costs of expenses</t>
  </si>
  <si>
    <t>Restriction on agent purchasing property and obtaining beneficial interest</t>
  </si>
  <si>
    <t>240 penalty units or imprisonment for 2 years, or both</t>
  </si>
  <si>
    <t xml:space="preserve">Notification of opening a trust account within 14 days </t>
  </si>
  <si>
    <t xml:space="preserve">Notification of closing a trust account within 14 days </t>
  </si>
  <si>
    <t>Fail to undertake an annual audit of trust accounts within 3 months of year end</t>
  </si>
  <si>
    <t>Agent must not engage an auditor if they are unqualified</t>
  </si>
  <si>
    <t>Fail to make available accounts and other documents for inspection and audit</t>
  </si>
  <si>
    <t>False particulars in application</t>
  </si>
  <si>
    <t>Offence to destroy documents required by the Act</t>
  </si>
  <si>
    <t>Must lodge audit report with Director within 10 busness days</t>
  </si>
  <si>
    <t>Deficiency in trust account(corporation)</t>
  </si>
  <si>
    <t>Deficiency in trust account (individual)</t>
  </si>
  <si>
    <t>100 penalty units or imprisonment for up to 24 months</t>
  </si>
  <si>
    <t>Notification of ineligibility</t>
  </si>
  <si>
    <t>Estate Agents (General, Accounts and Audit) Regulations 2018</t>
  </si>
  <si>
    <t>Estate agent's notification of trust account deficiency</t>
  </si>
  <si>
    <t>Keep  a register of trust receipts</t>
  </si>
  <si>
    <t>Keep a register of trust cheques</t>
  </si>
  <si>
    <t>Keep a record of trust money payments by electronic funds transfer</t>
  </si>
  <si>
    <t>Keep a trust account cash receipts journal</t>
  </si>
  <si>
    <t>Keep a trust account cash payments journal</t>
  </si>
  <si>
    <t xml:space="preserve">Must record transactions in the trust ledger accounts </t>
  </si>
  <si>
    <t>Complete trust account reconciliation statements</t>
  </si>
  <si>
    <t xml:space="preserve">Keep a register of securities </t>
  </si>
  <si>
    <t>Fail to provide information to vendors of premises in retirement villages</t>
  </si>
  <si>
    <t>Estate Agents (Retirement Villages) Regulations 2016</t>
  </si>
  <si>
    <t>Advertisements must include specified information for sale of premises in retirement villages</t>
  </si>
  <si>
    <t>Person who is not a licensee carrying on a conveyancing business</t>
  </si>
  <si>
    <t>Conveyancers Act 2006</t>
  </si>
  <si>
    <t>Causing, permitting, aiding or abetting another to engage in unlicensed conveyancing</t>
  </si>
  <si>
    <t>Person pretending to be licensee or authorised person</t>
  </si>
  <si>
    <t>Failing to notify of change to information in application</t>
  </si>
  <si>
    <t>Licensee not complying  with requirement of the Authority</t>
  </si>
  <si>
    <t>Licensee not complying with conditions of licence</t>
  </si>
  <si>
    <t>Fail to notify Authority of change in details of licence or annual statement</t>
  </si>
  <si>
    <t>Licensee must disclosure details of insurance to clients</t>
  </si>
  <si>
    <t xml:space="preserve">Licensee ceases to hold insurance and continues trading </t>
  </si>
  <si>
    <t>A licensee must, in accordance with this section, disclose to a client the costs of the conveyancing service</t>
  </si>
  <si>
    <t>licensee must disclose to the client any actual or potential conflict of interest</t>
  </si>
  <si>
    <t>Licensee not to act as conveyancer and estate agent</t>
  </si>
  <si>
    <t>Required to maintenance of general trust account in accordance with regs</t>
  </si>
  <si>
    <t xml:space="preserve">Licensee must notify the Director of the opening of a trust account </t>
  </si>
  <si>
    <t xml:space="preserve">Licensee must notify the Director of the closure of a trust account </t>
  </si>
  <si>
    <t>Licensee must display information and licence at place of business</t>
  </si>
  <si>
    <t>Licensee must on request produce the licensee's licence</t>
  </si>
  <si>
    <t>Certain trust money must be deposited in general trust account</t>
  </si>
  <si>
    <t>Licensee must account for trust money as required by legislation</t>
  </si>
  <si>
    <t>Licensee must withdraw funds from general trust account by cheque or electronic funds transfer</t>
  </si>
  <si>
    <t>Trust money received in the form of cash must be deposited in general trust account</t>
  </si>
  <si>
    <t>Deficiency in trust account</t>
  </si>
  <si>
    <t>1800 penalty units or imprisonment for 15 years, or both</t>
  </si>
  <si>
    <t xml:space="preserve">Licensee to report irregularities in trust accounts or trust ledger accounts </t>
  </si>
  <si>
    <t>Licensee must keep trust records in permanent form</t>
  </si>
  <si>
    <t>Licensee have annual audit of trust records</t>
  </si>
  <si>
    <t>Within 10 business days the licensee must lodge a copy of the audit report</t>
  </si>
  <si>
    <t>An ADI must report deficiency in a trust account to the Director</t>
  </si>
  <si>
    <t>Offence to hinder or obstruct statutory manager or receiver</t>
  </si>
  <si>
    <t>Soliciting through false or misleading advertisements or communications (individual)</t>
  </si>
  <si>
    <t>Conveyancers (Professional  Conduct) Regulations 2018</t>
  </si>
  <si>
    <t>Soliciting through false or misleading advertisements or communications (body corporate)</t>
  </si>
  <si>
    <t>Not complying with undertaking (individual)</t>
  </si>
  <si>
    <t>Not complying with undertaking (body corporate)</t>
  </si>
  <si>
    <t>Termination of licensee's services (individual)</t>
  </si>
  <si>
    <t>Termination of licensee's services (body corporate)</t>
  </si>
  <si>
    <t>Licensee not independent when advising on loan or security documents (individual)</t>
  </si>
  <si>
    <t>Licensee not independent when advising on loan or security documents (body corporate)</t>
  </si>
  <si>
    <t>Name not appear on business documents</t>
  </si>
  <si>
    <t>Associations Incorporation Reform Act 2012</t>
  </si>
  <si>
    <t>Failure to display registration number onbusiness documents</t>
  </si>
  <si>
    <t xml:space="preserve">Failure to have registered address  </t>
  </si>
  <si>
    <t xml:space="preserve"> Failure to notify Registrar of change of registered address</t>
  </si>
  <si>
    <t>Incorporated association not to secure pecuniary profit for members</t>
  </si>
  <si>
    <t>Failure to notify Registrar within 14 days of appointment as secretary</t>
  </si>
  <si>
    <t>Failure to keep financial records</t>
  </si>
  <si>
    <t>Failure to prepare financial statements</t>
  </si>
  <si>
    <t>Failure to have its financial statements reviewed before being submitted to the annual general meeting</t>
  </si>
  <si>
    <t>Fail to lodge financial statements with Registrar</t>
  </si>
  <si>
    <t>Failure to retain financial statements for 7 years after annual general meeting</t>
  </si>
  <si>
    <t>Failure to notify Registrar of registration or incorporation as a prescribed body corporate</t>
  </si>
  <si>
    <t>Refusal or failure to comply with requirement of Registrar</t>
  </si>
  <si>
    <t>Person not to require a lot owner to give a power of attorney or proxy</t>
  </si>
  <si>
    <t>Owners Corporations Act 2006</t>
  </si>
  <si>
    <t>Manager to return records upon termination</t>
  </si>
  <si>
    <t>Offence to act as manager without being registered</t>
  </si>
  <si>
    <t>Excess fee for owner corporation certificate</t>
  </si>
  <si>
    <t>Offence to provide false or misleading information</t>
  </si>
  <si>
    <t xml:space="preserve">Failure to notify of change in details given in application or annual statement change </t>
  </si>
  <si>
    <t>Rooming house operators to be licensed - person</t>
  </si>
  <si>
    <t>Rooming House Operators Act 2016</t>
  </si>
  <si>
    <t>Rooming house operators to be licensed - body corporate</t>
  </si>
  <si>
    <t>Person  falsely representing to be a licensee - person</t>
  </si>
  <si>
    <t>Person  falsely representing to be a licensee - body corporate</t>
  </si>
  <si>
    <t>False or misleading information- application or renewal of licence - person</t>
  </si>
  <si>
    <t>False or misleading information- application or renewal of licence - body corporate</t>
  </si>
  <si>
    <t>Ceasing to be fit and proper — notification by licensee (person)</t>
  </si>
  <si>
    <t>Ceasing to be fit and proper — notification by licensee (body corporate)</t>
  </si>
  <si>
    <t>Changes to officers or managers—notification by licensee (person)</t>
  </si>
  <si>
    <t>Changes to officers or managers—notification by licensee (body corporate)</t>
  </si>
  <si>
    <t>Offence to allow certain persons to continue to be officers or managers (body corporate)</t>
  </si>
  <si>
    <t>Offence to allow certain persons to continue to be officers or managers (person)</t>
  </si>
  <si>
    <t>Offence to operate rooming house after failure to notify details of manager (person)</t>
  </si>
  <si>
    <t>Offence to operate rooming house after failure to notify details of manager (body corporate)</t>
  </si>
  <si>
    <t xml:space="preserve">Failure to return licence after cancellation by VCAT (person) </t>
  </si>
  <si>
    <t xml:space="preserve">Failure to return licence after cancellation by VCAT (body corporate) </t>
  </si>
  <si>
    <t>Fail to displaying licence at rooming house</t>
  </si>
  <si>
    <t>Failure to notify of Change in details of application for licence or renewal of licence (person)</t>
  </si>
  <si>
    <t>Failure to notify of Change in details of application for licence or renewal of licence (body corporate)</t>
  </si>
  <si>
    <t>Documents to be available for inspection</t>
  </si>
  <si>
    <t>Failure to assist inspector during entry</t>
  </si>
  <si>
    <t>Offence to give false or misleading information to inspector</t>
  </si>
  <si>
    <t xml:space="preserve">A warehouseman must not fail to pay moneys as required by section 10 </t>
  </si>
  <si>
    <t xml:space="preserve">Warehousemen's Liens Act 1958 </t>
  </si>
  <si>
    <t>Fail to produce a certificate of registration</t>
  </si>
  <si>
    <t>Professional Engineers Registration Act 2019 S17</t>
  </si>
  <si>
    <t xml:space="preserve">Fail to notify the Business Licensing Authority of any material change to the information provided to the Business Licensing Authority </t>
  </si>
  <si>
    <t>Professional Engineers Registration Act 2019 S24</t>
  </si>
  <si>
    <t xml:space="preserve">Fail to return the certificate of registration to the Business Licensing Authority </t>
  </si>
  <si>
    <t>Professional Engineers Registration Act 2019 S25</t>
  </si>
  <si>
    <t>Provide professional engineering services in a particular area of engineering without being registered</t>
  </si>
  <si>
    <t>Professional Engineers Registration Act 2019 S67</t>
  </si>
  <si>
    <t>Hold out to be registered or endorsed without registration</t>
  </si>
  <si>
    <t>Professional Engineers Registration Act 2019 68</t>
  </si>
  <si>
    <t xml:space="preserve">Provide false or misleading in a material </t>
  </si>
  <si>
    <t>60 Natural Person, 300 Body Corporate</t>
  </si>
  <si>
    <t>Professional Engineers Registration Act 2019 S69</t>
  </si>
  <si>
    <t xml:space="preserve">An inspector must produce the inspector's identity </t>
  </si>
  <si>
    <t>Professional Engineers Registration Act 2019 S70</t>
  </si>
  <si>
    <t>Refuse or fail to comply with Inspector - entry without consent or warrant</t>
  </si>
  <si>
    <t>150 Natural Person, 750 Body Corporate</t>
  </si>
  <si>
    <t>Professional Engineers Registration Act 2019 S80</t>
  </si>
  <si>
    <t>Fail to assist inspector during entry</t>
  </si>
  <si>
    <t>Professional Engineers Registration Act 2019 S92</t>
  </si>
  <si>
    <t>Refusal or failure to comply with requirement of inspector</t>
  </si>
  <si>
    <t>Professional Engineers Registration Act 2019 S94</t>
  </si>
  <si>
    <t>Obstructing Council or staff in performance of any task under any Act, regulation or local law</t>
  </si>
  <si>
    <t>Local Government Act 2020, s.318</t>
  </si>
  <si>
    <t>Except as provided in s. 196, a person must not disclose a restricted matter specified in a confidentiality notice while the notice is in effect</t>
  </si>
  <si>
    <t>120 penalty units or imprisonment for 12 months or both</t>
  </si>
  <si>
    <t>Local Government Act 2020, s.196(1)</t>
  </si>
  <si>
    <t>A person who discloses information in a confidentiality notice as permitted by s.196(2) must provide the person to whom the information is disclosed with a copy of the confidentiality notice or any order extending the confidentiality notice unless they have a reasonable excuse for not doing so</t>
  </si>
  <si>
    <t>Local Government Act 2020, s.196(8)</t>
  </si>
  <si>
    <t>If a person receives a new condfidentiality notice,  a notice cancelling or order extending the confidentiality notice, the person must as soon as reasonably practicable provice a copy of the new notice or order  to each person to whom a permitted disclosure has been made under s.196(2), unless the person has a reasonable excuse for not doing so</t>
  </si>
  <si>
    <t>Local Government Act 2020, s.196(9)</t>
  </si>
  <si>
    <t>A person must not, without a reasonable excuse, refuse or fail to comply with a requirement of the Chief Municipal Inspector, to the extent to which that person is able to comply</t>
  </si>
  <si>
    <t>60 penalty units or imprisonment for 3 months or both</t>
  </si>
  <si>
    <t>Local Government Act 2020, s.198(1)</t>
  </si>
  <si>
    <t>A person must not give information which the person knows is false or misleading to the Chief Municipal Inspector</t>
  </si>
  <si>
    <t>Local Government Act 2020, s.198(2)</t>
  </si>
  <si>
    <t>Value of fee unit at 1 July 2025</t>
  </si>
  <si>
    <t>Value of penalty unit at 1 July 2025</t>
  </si>
  <si>
    <t>Fee from 1 July 2025</t>
  </si>
  <si>
    <t>Fine from 1 July 2025</t>
  </si>
  <si>
    <t>$11,855
BC $59,377</t>
  </si>
  <si>
    <t>$29,639
BC $148,192</t>
  </si>
  <si>
    <t>$12,211
BC $61,053</t>
  </si>
  <si>
    <t>$30,527
BC $152633</t>
  </si>
  <si>
    <t>Associations Incorporation Reform Regulations 2023</t>
  </si>
  <si>
    <t>Co-operatives National Law ( Victoria) Local Regulations 2024</t>
  </si>
  <si>
    <t>Partnership (Fees) Regulations 2023</t>
  </si>
  <si>
    <t xml:space="preserve">Application for registration of amendment of the rules per rule (max. fee 11.6 fee units -  $195.00) </t>
  </si>
  <si>
    <t>Filing fee for registration of special resolution , per resolution (max. 11.6 fee unit - $195.00)</t>
  </si>
  <si>
    <t>Obtaining certified copy of document kept by Registrar -1st page  Subsequent pages $3  (max.11.6 fee units being $195.00)</t>
  </si>
  <si>
    <t>Obtaining copy of document kept by Registrar -1st page  subsequent pages $2  ( max. 7.8 fee units being $131.10 )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</si>
</sst>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9" x14ac:knownFonts="1"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color indexed="10"/>
      <name val="Times New Roman"/>
      <family val="1"/>
    </font>
    <font>
      <sz val="12"/>
      <name val="Times New Roman"/>
      <family val="1"/>
    </font>
    <font>
      <b/>
      <sz val="8"/>
      <color indexed="10"/>
      <name val="Times New Roman"/>
      <family val="1"/>
    </font>
    <font>
      <strike/>
      <sz val="8"/>
      <name val="Times New Roman"/>
      <family val="1"/>
    </font>
    <font>
      <sz val="10"/>
      <name val="Arial"/>
      <family val="2"/>
    </font>
    <font>
      <b/>
      <sz val="12"/>
      <color rgb="FFC00000"/>
      <name val="Times New Roman"/>
      <family val="1"/>
    </font>
    <font>
      <b/>
      <sz val="10"/>
      <color rgb="FF008000"/>
      <name val="Times New Roman"/>
      <family val="1"/>
    </font>
    <font>
      <sz val="8"/>
      <color theme="1"/>
      <name val="Times New Roman"/>
      <family val="1"/>
    </font>
    <font>
      <b/>
      <sz val="10"/>
      <color rgb="FFC00000"/>
      <name val="Times New Roman"/>
      <family val="1"/>
    </font>
    <font>
      <sz val="8"/>
      <color rgb="FFC00000"/>
      <name val="Times New Roman"/>
      <family val="1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top" wrapText="1"/>
    </xf>
    <xf numFmtId="44" fontId="8" fillId="0" borderId="0" xfId="1" applyFont="1" applyFill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10" fontId="5" fillId="0" borderId="0" xfId="1" applyNumberFormat="1" applyFont="1" applyFill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vertical="top" wrapText="1"/>
    </xf>
    <xf numFmtId="7" fontId="2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44" fontId="3" fillId="0" borderId="0" xfId="1" applyFont="1" applyFill="1" applyBorder="1" applyAlignment="1">
      <alignment horizontal="center" wrapText="1"/>
    </xf>
    <xf numFmtId="7" fontId="8" fillId="0" borderId="0" xfId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13" fillId="0" borderId="11" xfId="3" applyFill="1" applyAlignment="1">
      <alignment vertical="top" wrapText="1"/>
    </xf>
    <xf numFmtId="0" fontId="14" fillId="0" borderId="12" xfId="4" applyFill="1" applyAlignment="1">
      <alignment vertical="top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44" fontId="16" fillId="0" borderId="6" xfId="1" applyFont="1" applyFill="1" applyBorder="1" applyAlignment="1">
      <alignment horizontal="center" wrapText="1"/>
    </xf>
    <xf numFmtId="0" fontId="13" fillId="0" borderId="0" xfId="3" applyFill="1" applyBorder="1" applyAlignment="1">
      <alignment vertical="top" wrapText="1"/>
    </xf>
    <xf numFmtId="0" fontId="14" fillId="0" borderId="0" xfId="4" applyFill="1" applyBorder="1" applyAlignment="1">
      <alignment vertical="top" wrapText="1"/>
    </xf>
    <xf numFmtId="44" fontId="16" fillId="0" borderId="2" xfId="1" applyFont="1" applyFill="1" applyBorder="1" applyAlignment="1">
      <alignment horizontal="center" wrapText="1"/>
    </xf>
    <xf numFmtId="7" fontId="17" fillId="0" borderId="2" xfId="1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44" fontId="3" fillId="0" borderId="0" xfId="0" applyNumberFormat="1" applyFont="1" applyAlignment="1">
      <alignment horizontal="center" vertical="top" wrapText="1"/>
    </xf>
    <xf numFmtId="7" fontId="3" fillId="0" borderId="0" xfId="0" applyNumberFormat="1" applyFont="1" applyAlignment="1">
      <alignment horizontal="left" wrapText="1"/>
    </xf>
    <xf numFmtId="44" fontId="3" fillId="0" borderId="0" xfId="0" applyNumberFormat="1" applyFont="1" applyAlignment="1">
      <alignment vertical="top" wrapText="1"/>
    </xf>
    <xf numFmtId="7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0" fontId="0" fillId="2" borderId="0" xfId="0" applyFill="1"/>
    <xf numFmtId="0" fontId="11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5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15" fillId="0" borderId="8" xfId="0" applyFont="1" applyBorder="1" applyAlignment="1">
      <alignment wrapText="1"/>
    </xf>
    <xf numFmtId="0" fontId="3" fillId="0" borderId="10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6" fillId="0" borderId="3" xfId="0" applyFont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8" fillId="0" borderId="0" xfId="0" applyFont="1"/>
    <xf numFmtId="0" fontId="4" fillId="0" borderId="9" xfId="0" applyFont="1" applyBorder="1" applyAlignment="1">
      <alignment horizontal="center" wrapText="1"/>
    </xf>
    <xf numFmtId="44" fontId="10" fillId="0" borderId="0" xfId="1" applyFont="1" applyFill="1" applyAlignment="1">
      <alignment horizontal="left" vertical="top" wrapText="1"/>
    </xf>
    <xf numFmtId="7" fontId="17" fillId="0" borderId="13" xfId="1" applyNumberFormat="1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wrapText="1"/>
    </xf>
    <xf numFmtId="0" fontId="3" fillId="0" borderId="4" xfId="0" applyFont="1" applyFill="1" applyBorder="1" applyAlignment="1">
      <alignment horizontal="left" wrapText="1"/>
    </xf>
    <xf numFmtId="2" fontId="3" fillId="0" borderId="2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</cellXfs>
  <cellStyles count="7">
    <cellStyle name="Currency" xfId="1" builtinId="4"/>
    <cellStyle name="Currency 2" xfId="2" xr:uid="{00000000-0005-0000-0000-000001000000}"/>
    <cellStyle name="Currency 2 2" xfId="6" xr:uid="{41974EAA-16AA-4419-B8BE-1AD6A1EE8CB3}"/>
    <cellStyle name="Currency 3" xfId="5" xr:uid="{E53D3995-8A75-4C5C-9BE7-7F2F85790A2E}"/>
    <cellStyle name="Heading 1" xfId="3" builtinId="16" customBuiltin="1"/>
    <cellStyle name="Heading 2" xfId="4" builtinId="17" customBuiltin="1"/>
    <cellStyle name="Normal" xfId="0" builtinId="0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solid">
          <fgColor indexed="64"/>
          <bgColor rgb="FFFFC00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5F762E-D794-4C66-9182-00884F3633F1}" name="Table223" displayName="Table223" ref="A12:E24" totalsRowShown="0" headerRowDxfId="59" dataDxfId="57" headerRowBorderDxfId="58" tableBorderDxfId="56" totalsRowBorderDxfId="55">
  <tableColumns count="5">
    <tableColumn id="1" xr3:uid="{D4F5B615-F704-4D05-A28A-3B7A40F34A6A}" name="Description of fee or charge" dataDxfId="54"/>
    <tableColumn id="3" xr3:uid="{D6AA9133-C8B1-4F00-A5AE-4A1B478892D1}" name="Fee from 1 July 2024" dataDxfId="53" dataCellStyle="Currency">
      <calculatedColumnFormula>ROUND(+($B$4)*D13,1)</calculatedColumnFormula>
    </tableColumn>
    <tableColumn id="7" xr3:uid="{C1AA262B-4AF7-4F35-A9A4-6C7FC7B445E5}" name="Fee from 1 July 2025" dataDxfId="52" dataCellStyle="Currency">
      <calculatedColumnFormula>ROUND(+($B$6)*D13,1)</calculatedColumnFormula>
    </tableColumn>
    <tableColumn id="4" xr3:uid="{E4076DDC-3640-4C5B-8E3B-4BC59B791EA0}" name="Fee units" dataDxfId="51"/>
    <tableColumn id="5" xr3:uid="{E38B9583-671A-4B17-B001-75F307DDCA0E}" name="Relevant Act or Regulation" dataDxfId="5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2743A9-1781-4C8F-8060-8E3FED655B26}" name="Table445" displayName="Table445" ref="A27:E31" totalsRowShown="0" headerRowDxfId="49" dataDxfId="47" headerRowBorderDxfId="48" tableBorderDxfId="46" totalsRowBorderDxfId="45">
  <tableColumns count="5">
    <tableColumn id="1" xr3:uid="{747DFE59-8761-4AD5-8F8E-2596E7622895}" name="Description of fee or charge" dataDxfId="44"/>
    <tableColumn id="3" xr3:uid="{0C50D581-3713-4FA4-BC89-BDD1CCC52054}" name="Fee from 1 July 2024" dataDxfId="43" dataCellStyle="Currency">
      <calculatedColumnFormula>ROUND(D28*$B$4,1)</calculatedColumnFormula>
    </tableColumn>
    <tableColumn id="6" xr3:uid="{D49E5759-86BD-491A-8522-E52602C7DB37}" name="Fee from 1 July 2025" dataDxfId="42" dataCellStyle="Currency">
      <calculatedColumnFormula>ROUND(D28*$B$6,1)</calculatedColumnFormula>
    </tableColumn>
    <tableColumn id="4" xr3:uid="{C03E13C8-7221-4CD5-BCC3-689A405D6491}" name="Fee units" dataDxfId="41"/>
    <tableColumn id="5" xr3:uid="{3FF5E6A4-7E33-4BC6-8AE4-37512DB39F36}" name="Relevant Act or Regulation" dataDxfId="4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D6F3EC5-A147-45CE-8C5B-83AED53B128A}" name="Table576" displayName="Table576" ref="A34:E201" totalsRowShown="0" headerRowDxfId="39" dataDxfId="37" headerRowBorderDxfId="38" tableBorderDxfId="36" totalsRowBorderDxfId="35">
  <tableColumns count="5">
    <tableColumn id="1" xr3:uid="{458436D4-FA67-4DFE-A054-E00912C4F231}" name="Description of fee or charge" dataDxfId="34"/>
    <tableColumn id="3" xr3:uid="{397066C8-B5D4-4131-B4EC-1B1CD3754B6C}" name="Fee from 1 July 2024" dataDxfId="33" dataCellStyle="Currency">
      <calculatedColumnFormula>ROUND(D35*$B$4,1)</calculatedColumnFormula>
    </tableColumn>
    <tableColumn id="6" xr3:uid="{9439070B-EC32-49E2-BB31-8DEFA12EB2C5}" name="Fee from 1 July 2025" dataDxfId="32" dataCellStyle="Currency">
      <calculatedColumnFormula>ROUND(D35*$B$6,1)</calculatedColumnFormula>
    </tableColumn>
    <tableColumn id="4" xr3:uid="{751E1838-4511-4377-A006-B1AE19D23AD6}" name="Fee units" dataDxfId="31"/>
    <tableColumn id="5" xr3:uid="{54290166-AACF-44F7-8D94-66952AFFE1EA}" name="Relevant Act or Regulation" dataDxfId="3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B76C341-5532-47F1-95E8-EC8AE469DCE1}" name="Table11811" displayName="Table11811" ref="A206:E222" totalsRowShown="0" headerRowDxfId="29" dataDxfId="27" headerRowBorderDxfId="28" tableBorderDxfId="26" totalsRowBorderDxfId="25">
  <tableColumns count="5">
    <tableColumn id="1" xr3:uid="{D017EB0E-9DEC-4AC3-8D0D-84FD32109E9F}" name="Description of penalty or fine" dataDxfId="24"/>
    <tableColumn id="3" xr3:uid="{917EA775-7AC6-4CBA-93D5-C1494D19399A}" name="Fine from 1 July 2024" dataDxfId="23" dataCellStyle="Currency">
      <calculatedColumnFormula>ROUND(D207*$B$5,0)</calculatedColumnFormula>
    </tableColumn>
    <tableColumn id="6" xr3:uid="{7A2FEF12-CD1A-46DB-B8BF-45751692F7CF}" name="Fine from 1 July 2025" dataDxfId="22" dataCellStyle="Currency">
      <calculatedColumnFormula>ROUND(D207*$B$7,0)</calculatedColumnFormula>
    </tableColumn>
    <tableColumn id="4" xr3:uid="{44C6D4C8-E933-4213-A14A-529BE87445A6}" name="Penalty units" dataDxfId="21"/>
    <tableColumn id="5" xr3:uid="{721D5745-39C6-42CC-93E1-22BDBA7A34F0}" name="Relevant Act or Regulation" dataDxfId="2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0549097-E662-44DC-B355-B321ACB8923D}" name="Table13912" displayName="Table13912" ref="A225:E250" totalsRowShown="0" headerRowDxfId="19" dataDxfId="17" headerRowBorderDxfId="18" tableBorderDxfId="16" totalsRowBorderDxfId="15">
  <tableColumns count="5">
    <tableColumn id="1" xr3:uid="{AC587B61-CADF-4514-810E-8899919D06AC}" name="Description of penalty or fine" dataDxfId="14"/>
    <tableColumn id="3" xr3:uid="{738BDB83-BD6D-43C8-A73B-EEF4C0F3247D}" name="Fine from 1 July 2024" dataDxfId="13" dataCellStyle="Currency">
      <calculatedColumnFormula>ROUND(D226*$B$5,0)</calculatedColumnFormula>
    </tableColumn>
    <tableColumn id="6" xr3:uid="{36F09E3D-784B-440E-8261-415466A35EF0}" name="Fine from 1 July 2025" dataDxfId="12" dataCellStyle="Currency">
      <calculatedColumnFormula>ROUND(D226*$B$7,0)</calculatedColumnFormula>
    </tableColumn>
    <tableColumn id="4" xr3:uid="{61F2E456-4E40-41DA-88CE-5C6DB99C6EE7}" name="Penalty units" dataDxfId="11"/>
    <tableColumn id="5" xr3:uid="{CBF808F8-B694-4AE2-861E-4D4E35118F00}" name="Relevant Act or Regulation" dataDxfId="10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F521044-098B-498D-8179-B144C5F2CBEE}" name="Table141013" displayName="Table141013" ref="A253:E423" totalsRowShown="0" headerRowDxfId="9" dataDxfId="7" headerRowBorderDxfId="8" tableBorderDxfId="6" totalsRowBorderDxfId="5">
  <tableColumns count="5">
    <tableColumn id="1" xr3:uid="{E16CC9F8-2C71-43C4-A424-54AB2AFB9EE9}" name="Description of penalty or fine" dataDxfId="4"/>
    <tableColumn id="3" xr3:uid="{6DBC0252-3258-4B18-A9FD-123C65BF9A93}" name="Fine from 1 July 2024" dataDxfId="3" dataCellStyle="Currency">
      <calculatedColumnFormula>ROUND(D254*$B$5,0)</calculatedColumnFormula>
    </tableColumn>
    <tableColumn id="6" xr3:uid="{591F732E-26D7-42ED-A200-3BC4F66B7DF8}" name="Fine from 1 July 2025" dataDxfId="2" dataCellStyle="Currency"/>
    <tableColumn id="4" xr3:uid="{3D3301D3-91FD-4EF7-90D6-BD775B261577}" name="Penalty units" dataDxfId="1"/>
    <tableColumn id="5" xr3:uid="{15F4F585-D257-4B2D-84D7-3421CD521F4D}" name="Relevant Act or Regula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41F0-A930-4061-A6B5-282A95FBA9B0}">
  <sheetPr>
    <pageSetUpPr fitToPage="1"/>
  </sheetPr>
  <dimension ref="A1:AE1334"/>
  <sheetViews>
    <sheetView tabSelected="1" zoomScaleNormal="100" zoomScaleSheetLayoutView="100" workbookViewId="0">
      <pane ySplit="7" topLeftCell="A9" activePane="bottomLeft" state="frozen"/>
      <selection pane="bottomLeft" activeCell="A23" sqref="A23"/>
    </sheetView>
  </sheetViews>
  <sheetFormatPr defaultColWidth="9.109375" defaultRowHeight="10.199999999999999" x14ac:dyDescent="0.2"/>
  <cols>
    <col min="1" max="1" width="57.44140625" style="1" customWidth="1"/>
    <col min="2" max="2" width="19.88671875" style="1" hidden="1" customWidth="1"/>
    <col min="3" max="3" width="26.33203125" style="2" customWidth="1"/>
    <col min="4" max="4" width="19.5546875" style="3" customWidth="1"/>
    <col min="5" max="5" width="45.5546875" style="12" customWidth="1"/>
    <col min="6" max="6" width="14.6640625" style="10" customWidth="1"/>
    <col min="7" max="16384" width="9.109375" style="1"/>
  </cols>
  <sheetData>
    <row r="1" spans="1:19" x14ac:dyDescent="0.2">
      <c r="E1" s="1"/>
    </row>
    <row r="2" spans="1:19" ht="15.6" hidden="1" x14ac:dyDescent="0.2">
      <c r="A2" s="4" t="s">
        <v>0</v>
      </c>
      <c r="B2" s="4">
        <v>15.9</v>
      </c>
      <c r="C2" s="4"/>
      <c r="D2" s="40"/>
      <c r="E2" s="42"/>
    </row>
    <row r="3" spans="1:19" ht="15.6" hidden="1" x14ac:dyDescent="0.2">
      <c r="A3" s="4" t="s">
        <v>1</v>
      </c>
      <c r="B3" s="4">
        <v>192.31</v>
      </c>
      <c r="C3" s="4"/>
      <c r="D3" s="40"/>
      <c r="E3" s="42"/>
    </row>
    <row r="4" spans="1:19" s="4" customFormat="1" ht="15.6" hidden="1" x14ac:dyDescent="0.3">
      <c r="A4" s="4" t="s">
        <v>2</v>
      </c>
      <c r="B4" s="5">
        <v>16.329999999999998</v>
      </c>
      <c r="C4" s="5"/>
      <c r="D4" s="7"/>
      <c r="F4" s="14"/>
    </row>
    <row r="5" spans="1:19" s="4" customFormat="1" ht="15.6" hidden="1" x14ac:dyDescent="0.3">
      <c r="A5" s="4" t="s">
        <v>3</v>
      </c>
      <c r="B5" s="5">
        <v>197.59</v>
      </c>
      <c r="C5" s="5"/>
      <c r="D5" s="7"/>
      <c r="F5" s="14"/>
    </row>
    <row r="6" spans="1:19" s="4" customFormat="1" ht="15.6" hidden="1" x14ac:dyDescent="0.3">
      <c r="A6" s="5" t="s">
        <v>511</v>
      </c>
      <c r="B6" s="5">
        <v>16.809999999999999</v>
      </c>
      <c r="C6" s="5"/>
      <c r="D6" s="7"/>
      <c r="F6" s="14"/>
    </row>
    <row r="7" spans="1:19" s="4" customFormat="1" ht="15.6" hidden="1" x14ac:dyDescent="0.3">
      <c r="A7" s="5" t="s">
        <v>512</v>
      </c>
      <c r="B7" s="5">
        <v>203.51</v>
      </c>
      <c r="C7" s="5"/>
      <c r="D7" s="7"/>
      <c r="F7" s="14"/>
    </row>
    <row r="8" spans="1:19" s="4" customFormat="1" ht="15.6" x14ac:dyDescent="0.3">
      <c r="A8" s="5"/>
      <c r="B8" s="5"/>
      <c r="C8" s="6"/>
      <c r="D8" s="7"/>
      <c r="F8" s="14"/>
    </row>
    <row r="9" spans="1:19" ht="16.2" thickBot="1" x14ac:dyDescent="0.25">
      <c r="A9" s="25" t="s">
        <v>4</v>
      </c>
      <c r="B9" s="8"/>
      <c r="C9" s="8"/>
      <c r="D9" s="8"/>
      <c r="E9" s="8"/>
    </row>
    <row r="10" spans="1:19" ht="16.2" thickTop="1" x14ac:dyDescent="0.2">
      <c r="A10" s="5"/>
      <c r="B10" s="8"/>
      <c r="C10" s="13"/>
      <c r="D10" s="8"/>
      <c r="E10" s="8"/>
    </row>
    <row r="11" spans="1:19" s="44" customFormat="1" ht="27.6" customHeight="1" thickBot="1" x14ac:dyDescent="0.25">
      <c r="A11" s="26" t="s">
        <v>5</v>
      </c>
      <c r="B11" s="8"/>
      <c r="C11" s="68"/>
      <c r="D11" s="8"/>
      <c r="E11" s="8"/>
      <c r="F11" s="43"/>
    </row>
    <row r="12" spans="1:19" s="44" customFormat="1" ht="10.8" customHeight="1" thickTop="1" x14ac:dyDescent="0.25">
      <c r="A12" s="27" t="s">
        <v>6</v>
      </c>
      <c r="B12" s="31" t="s">
        <v>7</v>
      </c>
      <c r="C12" s="31" t="s">
        <v>513</v>
      </c>
      <c r="D12" s="28" t="s">
        <v>8</v>
      </c>
      <c r="E12" s="29" t="s">
        <v>9</v>
      </c>
      <c r="F12" s="43"/>
    </row>
    <row r="13" spans="1:19" s="44" customFormat="1" ht="16.2" customHeight="1" x14ac:dyDescent="0.2">
      <c r="A13" s="50" t="s">
        <v>10</v>
      </c>
      <c r="B13" s="35">
        <f>ROUND(+($B$4)*D13,1)</f>
        <v>84.6</v>
      </c>
      <c r="C13" s="35">
        <f t="shared" ref="C13:C24" si="0">ROUND(+($B$6)*D13,1)</f>
        <v>87.1</v>
      </c>
      <c r="D13" s="39">
        <v>5.18</v>
      </c>
      <c r="E13" s="51" t="s">
        <v>11</v>
      </c>
      <c r="F13" s="4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s="44" customFormat="1" ht="16.2" customHeight="1" x14ac:dyDescent="0.2">
      <c r="A14" s="50" t="s">
        <v>12</v>
      </c>
      <c r="B14" s="35">
        <f>ROUND(+($B$4)*D14,1)</f>
        <v>84.6</v>
      </c>
      <c r="C14" s="35">
        <f t="shared" si="0"/>
        <v>87.1</v>
      </c>
      <c r="D14" s="39">
        <v>5.18</v>
      </c>
      <c r="E14" s="51" t="s">
        <v>11</v>
      </c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s="44" customFormat="1" ht="16.2" customHeight="1" x14ac:dyDescent="0.2">
      <c r="A15" s="50" t="s">
        <v>13</v>
      </c>
      <c r="B15" s="35" t="s">
        <v>14</v>
      </c>
      <c r="C15" s="35" t="s">
        <v>14</v>
      </c>
      <c r="D15" s="39" t="s">
        <v>14</v>
      </c>
      <c r="E15" s="51" t="s">
        <v>11</v>
      </c>
      <c r="F15" s="4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s="44" customFormat="1" ht="20.399999999999999" x14ac:dyDescent="0.2">
      <c r="A16" s="52" t="s">
        <v>15</v>
      </c>
      <c r="B16" s="35">
        <f>ROUND(+($B$4)*D16,1)</f>
        <v>55.8</v>
      </c>
      <c r="C16" s="35">
        <f t="shared" si="0"/>
        <v>57.5</v>
      </c>
      <c r="D16" s="39">
        <v>3.42</v>
      </c>
      <c r="E16" s="51" t="s">
        <v>16</v>
      </c>
      <c r="F16" s="4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44" customFormat="1" ht="40.799999999999997" x14ac:dyDescent="0.2">
      <c r="A17" s="52" t="s">
        <v>17</v>
      </c>
      <c r="B17" s="35" t="s">
        <v>14</v>
      </c>
      <c r="C17" s="35" t="s">
        <v>14</v>
      </c>
      <c r="D17" s="39" t="s">
        <v>14</v>
      </c>
      <c r="E17" s="51" t="s">
        <v>11</v>
      </c>
      <c r="F17" s="4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s="44" customFormat="1" ht="16.2" customHeight="1" x14ac:dyDescent="0.2">
      <c r="A18" s="52" t="s">
        <v>18</v>
      </c>
      <c r="B18" s="35">
        <f>ROUND(+($B$4)*D18,1)</f>
        <v>251.5</v>
      </c>
      <c r="C18" s="35">
        <f t="shared" si="0"/>
        <v>258.89999999999998</v>
      </c>
      <c r="D18" s="39">
        <v>15.4</v>
      </c>
      <c r="E18" s="51" t="s">
        <v>19</v>
      </c>
      <c r="F18" s="4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s="44" customFormat="1" ht="16.2" customHeight="1" x14ac:dyDescent="0.2">
      <c r="A19" s="52" t="s">
        <v>20</v>
      </c>
      <c r="B19" s="35">
        <f>ROUND(+($B$4)*D19,1)</f>
        <v>84.6</v>
      </c>
      <c r="C19" s="35">
        <f t="shared" si="0"/>
        <v>87.1</v>
      </c>
      <c r="D19" s="39">
        <v>5.18</v>
      </c>
      <c r="E19" s="51" t="s">
        <v>19</v>
      </c>
      <c r="F19" s="4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s="44" customFormat="1" ht="16.2" customHeight="1" x14ac:dyDescent="0.2">
      <c r="A20" s="52" t="s">
        <v>21</v>
      </c>
      <c r="B20" s="35">
        <f>ROUND(+($B$4)*D20,1)</f>
        <v>84.6</v>
      </c>
      <c r="C20" s="35">
        <f t="shared" si="0"/>
        <v>87.1</v>
      </c>
      <c r="D20" s="39">
        <v>5.18</v>
      </c>
      <c r="E20" s="53" t="s">
        <v>19</v>
      </c>
      <c r="F20" s="4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s="44" customFormat="1" ht="16.2" customHeight="1" x14ac:dyDescent="0.2">
      <c r="A21" s="52" t="s">
        <v>22</v>
      </c>
      <c r="B21" s="35" t="s">
        <v>14</v>
      </c>
      <c r="C21" s="35" t="s">
        <v>14</v>
      </c>
      <c r="D21" s="39" t="s">
        <v>14</v>
      </c>
      <c r="E21" s="53" t="s">
        <v>19</v>
      </c>
      <c r="F21" s="4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s="44" customFormat="1" ht="20.399999999999999" x14ac:dyDescent="0.2">
      <c r="A22" s="52" t="s">
        <v>23</v>
      </c>
      <c r="B22" s="35">
        <f>ROUND(+($B$4)*D22,1)</f>
        <v>55.8</v>
      </c>
      <c r="C22" s="35">
        <f t="shared" si="0"/>
        <v>57.5</v>
      </c>
      <c r="D22" s="39">
        <v>3.42</v>
      </c>
      <c r="E22" s="53" t="s">
        <v>16</v>
      </c>
      <c r="F22" s="4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s="44" customFormat="1" ht="16.2" customHeight="1" x14ac:dyDescent="0.2">
      <c r="A23" s="50" t="s">
        <v>24</v>
      </c>
      <c r="B23" s="35">
        <f>ROUND(+($B$4)*D23,1)</f>
        <v>84.6</v>
      </c>
      <c r="C23" s="35">
        <f t="shared" si="0"/>
        <v>87.1</v>
      </c>
      <c r="D23" s="39">
        <v>5.18</v>
      </c>
      <c r="E23" s="53" t="s">
        <v>11</v>
      </c>
      <c r="F23" s="4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s="44" customFormat="1" ht="16.2" customHeight="1" x14ac:dyDescent="0.2">
      <c r="A24" s="54" t="s">
        <v>25</v>
      </c>
      <c r="B24" s="35">
        <f>ROUND(+($B$4)*D24,1)</f>
        <v>122</v>
      </c>
      <c r="C24" s="35">
        <f t="shared" si="0"/>
        <v>125.6</v>
      </c>
      <c r="D24" s="70">
        <v>7.47</v>
      </c>
      <c r="E24" s="55" t="s">
        <v>11</v>
      </c>
      <c r="F24" s="4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6.2" customHeight="1" x14ac:dyDescent="0.2">
      <c r="A25" s="9"/>
      <c r="B25" s="18"/>
      <c r="C25" s="19"/>
      <c r="D25" s="20"/>
      <c r="E25" s="10"/>
      <c r="F25" s="41"/>
    </row>
    <row r="26" spans="1:19" s="44" customFormat="1" ht="16.2" customHeight="1" x14ac:dyDescent="0.2">
      <c r="A26" s="33" t="s">
        <v>26</v>
      </c>
      <c r="B26" s="1"/>
      <c r="C26" s="2"/>
      <c r="D26" s="3"/>
      <c r="E26" s="1"/>
      <c r="F26" s="4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s="45" customFormat="1" ht="16.2" customHeight="1" x14ac:dyDescent="0.25">
      <c r="A27" s="15" t="s">
        <v>6</v>
      </c>
      <c r="B27" s="34" t="s">
        <v>7</v>
      </c>
      <c r="C27" s="34" t="s">
        <v>513</v>
      </c>
      <c r="D27" s="15" t="s">
        <v>8</v>
      </c>
      <c r="E27" s="58" t="s">
        <v>9</v>
      </c>
      <c r="F27" s="4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s="44" customFormat="1" ht="20.399999999999999" x14ac:dyDescent="0.2">
      <c r="A28" s="37" t="s">
        <v>27</v>
      </c>
      <c r="B28" s="35">
        <f>ROUND(D28*$B$4,1)</f>
        <v>131.6</v>
      </c>
      <c r="C28" s="35">
        <f t="shared" ref="C28:C31" si="1">ROUND(D28*$B$6,1)</f>
        <v>135.5</v>
      </c>
      <c r="D28" s="39">
        <v>8.06</v>
      </c>
      <c r="E28" s="51" t="s">
        <v>28</v>
      </c>
      <c r="F28" s="4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s="44" customFormat="1" ht="20.399999999999999" x14ac:dyDescent="0.2">
      <c r="A29" s="37" t="s">
        <v>29</v>
      </c>
      <c r="B29" s="35">
        <f>ROUND(D29*$B$4,1)</f>
        <v>99.6</v>
      </c>
      <c r="C29" s="35">
        <f t="shared" si="1"/>
        <v>102.5</v>
      </c>
      <c r="D29" s="39">
        <v>6.1</v>
      </c>
      <c r="E29" s="51" t="s">
        <v>28</v>
      </c>
      <c r="F29" s="4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s="44" customFormat="1" ht="20.399999999999999" x14ac:dyDescent="0.2">
      <c r="A30" s="37" t="s">
        <v>30</v>
      </c>
      <c r="B30" s="35">
        <f>ROUND(D30*$B$4,1)</f>
        <v>8.1999999999999993</v>
      </c>
      <c r="C30" s="35">
        <f t="shared" si="1"/>
        <v>8.4</v>
      </c>
      <c r="D30" s="39">
        <v>0.5</v>
      </c>
      <c r="E30" s="51" t="s">
        <v>28</v>
      </c>
      <c r="F30" s="4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s="44" customFormat="1" ht="16.2" customHeight="1" x14ac:dyDescent="0.2">
      <c r="A31" s="37" t="s">
        <v>31</v>
      </c>
      <c r="B31" s="35">
        <f>ROUND(D31*$B$4,1)</f>
        <v>131.6</v>
      </c>
      <c r="C31" s="35">
        <f t="shared" si="1"/>
        <v>135.5</v>
      </c>
      <c r="D31" s="39">
        <v>8.06</v>
      </c>
      <c r="E31" s="51" t="s">
        <v>28</v>
      </c>
      <c r="F31" s="4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6.2" customHeight="1" x14ac:dyDescent="0.2">
      <c r="A32" s="9"/>
      <c r="B32" s="18"/>
      <c r="C32" s="19"/>
      <c r="D32" s="20"/>
      <c r="E32" s="9"/>
      <c r="F32" s="41"/>
    </row>
    <row r="33" spans="1:31" s="44" customFormat="1" ht="16.2" customHeight="1" thickBot="1" x14ac:dyDescent="0.25">
      <c r="A33" s="26" t="s">
        <v>32</v>
      </c>
      <c r="B33" s="1"/>
      <c r="C33" s="2"/>
      <c r="D33" s="3"/>
      <c r="E33" s="1"/>
      <c r="F33" s="4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31" s="45" customFormat="1" ht="16.2" customHeight="1" thickTop="1" x14ac:dyDescent="0.25">
      <c r="A34" s="27" t="s">
        <v>6</v>
      </c>
      <c r="B34" s="31" t="s">
        <v>7</v>
      </c>
      <c r="C34" s="31" t="s">
        <v>513</v>
      </c>
      <c r="D34" s="28" t="s">
        <v>8</v>
      </c>
      <c r="E34" s="30" t="s">
        <v>9</v>
      </c>
      <c r="F34" s="41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31" s="47" customFormat="1" ht="16.2" customHeight="1" x14ac:dyDescent="0.25">
      <c r="A35" s="76" t="s">
        <v>33</v>
      </c>
      <c r="B35" s="35">
        <f t="shared" ref="B35:B98" si="2">ROUND(D35*$B$4,1)</f>
        <v>81.7</v>
      </c>
      <c r="C35" s="35">
        <f>ROUND(D35*$B$6,1)</f>
        <v>84.1</v>
      </c>
      <c r="D35" s="77">
        <v>5</v>
      </c>
      <c r="E35" s="78" t="s">
        <v>519</v>
      </c>
      <c r="F35" s="41"/>
      <c r="G35"/>
      <c r="H35"/>
      <c r="I35"/>
      <c r="J35"/>
      <c r="K35"/>
      <c r="L35"/>
      <c r="M35"/>
      <c r="N35"/>
      <c r="O35"/>
      <c r="P35"/>
      <c r="Q35"/>
      <c r="R35"/>
      <c r="S3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6" spans="1:31" s="44" customFormat="1" ht="16.2" customHeight="1" x14ac:dyDescent="0.25">
      <c r="A36" s="76" t="s">
        <v>34</v>
      </c>
      <c r="B36" s="35">
        <f t="shared" si="2"/>
        <v>489.9</v>
      </c>
      <c r="C36" s="35">
        <f t="shared" ref="C36:C99" si="3">ROUND(D36*$B$6,1)</f>
        <v>504.3</v>
      </c>
      <c r="D36" s="77">
        <v>30</v>
      </c>
      <c r="E36" s="78" t="s">
        <v>519</v>
      </c>
      <c r="F36" s="41"/>
      <c r="G36"/>
      <c r="H36"/>
      <c r="I36"/>
      <c r="J36"/>
      <c r="K36"/>
      <c r="L36"/>
      <c r="M36"/>
      <c r="N36"/>
      <c r="O36"/>
      <c r="P36"/>
      <c r="Q36"/>
      <c r="R36"/>
      <c r="S3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</row>
    <row r="37" spans="1:31" s="44" customFormat="1" ht="16.2" customHeight="1" x14ac:dyDescent="0.2">
      <c r="A37" s="79" t="s">
        <v>35</v>
      </c>
      <c r="B37" s="35">
        <f t="shared" si="2"/>
        <v>130.6</v>
      </c>
      <c r="C37" s="35">
        <f t="shared" si="3"/>
        <v>134.5</v>
      </c>
      <c r="D37" s="77">
        <v>8</v>
      </c>
      <c r="E37" s="78" t="s">
        <v>519</v>
      </c>
      <c r="F37" s="4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31" s="44" customFormat="1" ht="16.2" customHeight="1" x14ac:dyDescent="0.2">
      <c r="A38" s="79" t="s">
        <v>36</v>
      </c>
      <c r="B38" s="35">
        <f t="shared" si="2"/>
        <v>538.9</v>
      </c>
      <c r="C38" s="35">
        <f t="shared" si="3"/>
        <v>554.70000000000005</v>
      </c>
      <c r="D38" s="77">
        <v>33</v>
      </c>
      <c r="E38" s="78" t="s">
        <v>519</v>
      </c>
      <c r="F38" s="4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31" s="44" customFormat="1" ht="16.2" customHeight="1" x14ac:dyDescent="0.2">
      <c r="A39" s="80" t="s">
        <v>37</v>
      </c>
      <c r="B39" s="35">
        <f t="shared" si="2"/>
        <v>147</v>
      </c>
      <c r="C39" s="35">
        <f t="shared" si="3"/>
        <v>151.30000000000001</v>
      </c>
      <c r="D39" s="77">
        <v>9</v>
      </c>
      <c r="E39" s="78" t="s">
        <v>519</v>
      </c>
      <c r="F39" s="4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31" s="44" customFormat="1" ht="16.2" customHeight="1" x14ac:dyDescent="0.2">
      <c r="A40" s="81" t="s">
        <v>38</v>
      </c>
      <c r="B40" s="35">
        <f t="shared" si="2"/>
        <v>424.6</v>
      </c>
      <c r="C40" s="35">
        <f t="shared" si="3"/>
        <v>437.1</v>
      </c>
      <c r="D40" s="77">
        <v>26</v>
      </c>
      <c r="E40" s="78" t="s">
        <v>519</v>
      </c>
      <c r="F40" s="4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31" s="44" customFormat="1" ht="16.2" customHeight="1" x14ac:dyDescent="0.2">
      <c r="A41" s="81" t="s">
        <v>39</v>
      </c>
      <c r="B41" s="35">
        <f t="shared" si="2"/>
        <v>106.1</v>
      </c>
      <c r="C41" s="35">
        <f t="shared" si="3"/>
        <v>109.3</v>
      </c>
      <c r="D41" s="77">
        <v>6.5</v>
      </c>
      <c r="E41" s="78" t="s">
        <v>519</v>
      </c>
      <c r="F41" s="4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31" s="44" customFormat="1" ht="16.2" customHeight="1" x14ac:dyDescent="0.2">
      <c r="A42" s="81" t="s">
        <v>40</v>
      </c>
      <c r="B42" s="35">
        <f t="shared" si="2"/>
        <v>40.799999999999997</v>
      </c>
      <c r="C42" s="35">
        <f t="shared" si="3"/>
        <v>42</v>
      </c>
      <c r="D42" s="77">
        <v>2.5</v>
      </c>
      <c r="E42" s="78" t="s">
        <v>519</v>
      </c>
      <c r="F42" s="4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31" s="44" customFormat="1" ht="16.2" customHeight="1" x14ac:dyDescent="0.2">
      <c r="A43" s="81" t="s">
        <v>41</v>
      </c>
      <c r="B43" s="35">
        <f t="shared" si="2"/>
        <v>49</v>
      </c>
      <c r="C43" s="35">
        <f t="shared" si="3"/>
        <v>50.4</v>
      </c>
      <c r="D43" s="77">
        <v>3</v>
      </c>
      <c r="E43" s="78" t="s">
        <v>519</v>
      </c>
      <c r="F43" s="4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31" s="44" customFormat="1" ht="16.2" customHeight="1" x14ac:dyDescent="0.2">
      <c r="A44" s="81" t="s">
        <v>42</v>
      </c>
      <c r="B44" s="35">
        <f t="shared" si="2"/>
        <v>98</v>
      </c>
      <c r="C44" s="35">
        <f t="shared" si="3"/>
        <v>100.9</v>
      </c>
      <c r="D44" s="77">
        <v>6</v>
      </c>
      <c r="E44" s="78" t="s">
        <v>519</v>
      </c>
      <c r="F44" s="4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31" s="44" customFormat="1" ht="16.2" customHeight="1" x14ac:dyDescent="0.2">
      <c r="A45" s="81" t="s">
        <v>43</v>
      </c>
      <c r="B45" s="35">
        <f t="shared" si="2"/>
        <v>196</v>
      </c>
      <c r="C45" s="35">
        <f t="shared" si="3"/>
        <v>201.7</v>
      </c>
      <c r="D45" s="77">
        <v>12</v>
      </c>
      <c r="E45" s="78" t="s">
        <v>519</v>
      </c>
      <c r="F45" s="4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31" s="44" customFormat="1" ht="16.2" customHeight="1" x14ac:dyDescent="0.2">
      <c r="A46" s="81" t="s">
        <v>44</v>
      </c>
      <c r="B46" s="35">
        <f t="shared" si="2"/>
        <v>32.700000000000003</v>
      </c>
      <c r="C46" s="35">
        <f t="shared" si="3"/>
        <v>33.6</v>
      </c>
      <c r="D46" s="77">
        <v>2</v>
      </c>
      <c r="E46" s="78" t="s">
        <v>519</v>
      </c>
      <c r="F46" s="4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31" s="44" customFormat="1" ht="16.2" customHeight="1" x14ac:dyDescent="0.2">
      <c r="A47" s="81" t="s">
        <v>45</v>
      </c>
      <c r="B47" s="35">
        <f t="shared" si="2"/>
        <v>65.3</v>
      </c>
      <c r="C47" s="35">
        <f t="shared" si="3"/>
        <v>67.2</v>
      </c>
      <c r="D47" s="77">
        <v>4</v>
      </c>
      <c r="E47" s="78" t="s">
        <v>519</v>
      </c>
      <c r="F47" s="4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31" s="44" customFormat="1" ht="16.2" customHeight="1" x14ac:dyDescent="0.2">
      <c r="A48" s="81" t="s">
        <v>46</v>
      </c>
      <c r="B48" s="35">
        <f t="shared" si="2"/>
        <v>65.3</v>
      </c>
      <c r="C48" s="35">
        <f t="shared" si="3"/>
        <v>67.2</v>
      </c>
      <c r="D48" s="77">
        <v>4</v>
      </c>
      <c r="E48" s="78" t="s">
        <v>519</v>
      </c>
      <c r="F48" s="4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s="44" customFormat="1" ht="16.2" customHeight="1" x14ac:dyDescent="0.2">
      <c r="A49" s="81" t="s">
        <v>47</v>
      </c>
      <c r="B49" s="35">
        <f t="shared" si="2"/>
        <v>40.799999999999997</v>
      </c>
      <c r="C49" s="35">
        <f t="shared" si="3"/>
        <v>42</v>
      </c>
      <c r="D49" s="77">
        <v>2.5</v>
      </c>
      <c r="E49" s="78" t="s">
        <v>519</v>
      </c>
      <c r="F49" s="4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s="44" customFormat="1" ht="16.2" customHeight="1" x14ac:dyDescent="0.2">
      <c r="A50" s="81" t="s">
        <v>48</v>
      </c>
      <c r="B50" s="35">
        <f t="shared" si="2"/>
        <v>40.799999999999997</v>
      </c>
      <c r="C50" s="35">
        <f t="shared" si="3"/>
        <v>42</v>
      </c>
      <c r="D50" s="77">
        <v>2.5</v>
      </c>
      <c r="E50" s="78" t="s">
        <v>519</v>
      </c>
      <c r="F50" s="4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s="44" customFormat="1" ht="16.2" customHeight="1" x14ac:dyDescent="0.2">
      <c r="A51" s="81" t="s">
        <v>49</v>
      </c>
      <c r="B51" s="35">
        <f t="shared" si="2"/>
        <v>40.799999999999997</v>
      </c>
      <c r="C51" s="35">
        <f t="shared" si="3"/>
        <v>42</v>
      </c>
      <c r="D51" s="77">
        <v>2.5</v>
      </c>
      <c r="E51" s="78" t="s">
        <v>519</v>
      </c>
      <c r="F51" s="4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s="44" customFormat="1" ht="16.2" customHeight="1" x14ac:dyDescent="0.2">
      <c r="A52" s="80" t="s">
        <v>50</v>
      </c>
      <c r="B52" s="35">
        <f t="shared" si="2"/>
        <v>269.39999999999998</v>
      </c>
      <c r="C52" s="35">
        <f t="shared" si="3"/>
        <v>277.39999999999998</v>
      </c>
      <c r="D52" s="77">
        <v>16.5</v>
      </c>
      <c r="E52" s="78" t="s">
        <v>519</v>
      </c>
      <c r="F52" s="4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s="44" customFormat="1" ht="16.2" customHeight="1" x14ac:dyDescent="0.2">
      <c r="A53" s="80" t="s">
        <v>51</v>
      </c>
      <c r="B53" s="35">
        <f t="shared" si="2"/>
        <v>489.9</v>
      </c>
      <c r="C53" s="35">
        <f t="shared" si="3"/>
        <v>504.3</v>
      </c>
      <c r="D53" s="77">
        <v>30</v>
      </c>
      <c r="E53" s="78" t="s">
        <v>519</v>
      </c>
      <c r="F53" s="4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s="44" customFormat="1" ht="16.2" customHeight="1" x14ac:dyDescent="0.2">
      <c r="A54" s="80" t="s">
        <v>52</v>
      </c>
      <c r="B54" s="35">
        <f t="shared" si="2"/>
        <v>32.700000000000003</v>
      </c>
      <c r="C54" s="35">
        <f t="shared" si="3"/>
        <v>33.6</v>
      </c>
      <c r="D54" s="77">
        <v>2</v>
      </c>
      <c r="E54" s="78" t="s">
        <v>519</v>
      </c>
      <c r="F54" s="4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s="44" customFormat="1" ht="16.2" customHeight="1" x14ac:dyDescent="0.2">
      <c r="A55" s="81" t="s">
        <v>53</v>
      </c>
      <c r="B55" s="35">
        <f t="shared" si="2"/>
        <v>49</v>
      </c>
      <c r="C55" s="35">
        <f t="shared" si="3"/>
        <v>50.4</v>
      </c>
      <c r="D55" s="77">
        <v>3</v>
      </c>
      <c r="E55" s="78" t="s">
        <v>519</v>
      </c>
      <c r="F55" s="4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s="44" customFormat="1" ht="16.2" customHeight="1" x14ac:dyDescent="0.2">
      <c r="A56" s="81" t="s">
        <v>54</v>
      </c>
      <c r="B56" s="35">
        <f t="shared" si="2"/>
        <v>73.5</v>
      </c>
      <c r="C56" s="35">
        <f t="shared" si="3"/>
        <v>75.599999999999994</v>
      </c>
      <c r="D56" s="77">
        <v>4.5</v>
      </c>
      <c r="E56" s="78" t="s">
        <v>519</v>
      </c>
      <c r="F56" s="4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s="44" customFormat="1" ht="16.2" customHeight="1" x14ac:dyDescent="0.2">
      <c r="A57" s="81" t="s">
        <v>55</v>
      </c>
      <c r="B57" s="35">
        <f t="shared" si="2"/>
        <v>32.700000000000003</v>
      </c>
      <c r="C57" s="35">
        <f t="shared" si="3"/>
        <v>33.6</v>
      </c>
      <c r="D57" s="77">
        <v>2</v>
      </c>
      <c r="E57" s="78" t="s">
        <v>519</v>
      </c>
      <c r="F57" s="4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s="44" customFormat="1" ht="16.2" customHeight="1" x14ac:dyDescent="0.2">
      <c r="A58" s="80" t="s">
        <v>56</v>
      </c>
      <c r="B58" s="35">
        <f t="shared" si="2"/>
        <v>89.8</v>
      </c>
      <c r="C58" s="35">
        <f t="shared" si="3"/>
        <v>92.5</v>
      </c>
      <c r="D58" s="77">
        <v>5.5</v>
      </c>
      <c r="E58" s="78" t="s">
        <v>520</v>
      </c>
      <c r="F58" s="4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s="44" customFormat="1" ht="16.2" customHeight="1" x14ac:dyDescent="0.2">
      <c r="A59" s="80" t="s">
        <v>57</v>
      </c>
      <c r="B59" s="35">
        <f t="shared" si="2"/>
        <v>318.39999999999998</v>
      </c>
      <c r="C59" s="35">
        <f t="shared" si="3"/>
        <v>327.8</v>
      </c>
      <c r="D59" s="77">
        <v>19.5</v>
      </c>
      <c r="E59" s="78" t="s">
        <v>520</v>
      </c>
      <c r="F59" s="4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s="44" customFormat="1" ht="16.2" customHeight="1" x14ac:dyDescent="0.2">
      <c r="A60" s="80" t="s">
        <v>58</v>
      </c>
      <c r="B60" s="35">
        <f t="shared" si="2"/>
        <v>35.9</v>
      </c>
      <c r="C60" s="35">
        <f t="shared" si="3"/>
        <v>37</v>
      </c>
      <c r="D60" s="77">
        <v>2.2000000000000002</v>
      </c>
      <c r="E60" s="78" t="s">
        <v>520</v>
      </c>
      <c r="F60" s="4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s="44" customFormat="1" ht="16.2" customHeight="1" x14ac:dyDescent="0.2">
      <c r="A61" s="80" t="s">
        <v>59</v>
      </c>
      <c r="B61" s="35">
        <f t="shared" si="2"/>
        <v>35.9</v>
      </c>
      <c r="C61" s="35">
        <f t="shared" si="3"/>
        <v>37</v>
      </c>
      <c r="D61" s="77">
        <v>2.2000000000000002</v>
      </c>
      <c r="E61" s="78" t="s">
        <v>520</v>
      </c>
      <c r="F61" s="4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s="44" customFormat="1" ht="16.2" customHeight="1" x14ac:dyDescent="0.2">
      <c r="A62" s="80" t="s">
        <v>60</v>
      </c>
      <c r="B62" s="35">
        <f t="shared" si="2"/>
        <v>35.9</v>
      </c>
      <c r="C62" s="35">
        <f t="shared" si="3"/>
        <v>37</v>
      </c>
      <c r="D62" s="77">
        <v>2.2000000000000002</v>
      </c>
      <c r="E62" s="78" t="s">
        <v>520</v>
      </c>
      <c r="F62" s="4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s="44" customFormat="1" ht="16.2" customHeight="1" x14ac:dyDescent="0.2">
      <c r="A63" s="80" t="s">
        <v>61</v>
      </c>
      <c r="B63" s="35">
        <f t="shared" si="2"/>
        <v>89.8</v>
      </c>
      <c r="C63" s="35">
        <f t="shared" si="3"/>
        <v>92.5</v>
      </c>
      <c r="D63" s="77">
        <v>5.5</v>
      </c>
      <c r="E63" s="78" t="s">
        <v>520</v>
      </c>
      <c r="F63" s="4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s="44" customFormat="1" ht="16.2" customHeight="1" x14ac:dyDescent="0.2">
      <c r="A64" s="80" t="s">
        <v>522</v>
      </c>
      <c r="B64" s="35">
        <f t="shared" si="2"/>
        <v>35.9</v>
      </c>
      <c r="C64" s="35">
        <f t="shared" si="3"/>
        <v>37</v>
      </c>
      <c r="D64" s="77">
        <v>2.2000000000000002</v>
      </c>
      <c r="E64" s="78" t="s">
        <v>520</v>
      </c>
      <c r="F64" s="4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s="44" customFormat="1" ht="16.2" customHeight="1" x14ac:dyDescent="0.2">
      <c r="A65" s="80" t="s">
        <v>62</v>
      </c>
      <c r="B65" s="35">
        <f t="shared" si="2"/>
        <v>35.9</v>
      </c>
      <c r="C65" s="35">
        <f t="shared" si="3"/>
        <v>37</v>
      </c>
      <c r="D65" s="77">
        <v>2.2000000000000002</v>
      </c>
      <c r="E65" s="78" t="s">
        <v>520</v>
      </c>
      <c r="F65" s="4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s="44" customFormat="1" ht="16.2" customHeight="1" x14ac:dyDescent="0.2">
      <c r="A66" s="80" t="s">
        <v>63</v>
      </c>
      <c r="B66" s="35">
        <f t="shared" si="2"/>
        <v>89.8</v>
      </c>
      <c r="C66" s="35">
        <f t="shared" si="3"/>
        <v>92.5</v>
      </c>
      <c r="D66" s="77">
        <v>5.5</v>
      </c>
      <c r="E66" s="78" t="s">
        <v>520</v>
      </c>
      <c r="F66" s="4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s="44" customFormat="1" ht="21" customHeight="1" x14ac:dyDescent="0.2">
      <c r="A67" s="80" t="s">
        <v>64</v>
      </c>
      <c r="B67" s="35">
        <f t="shared" si="2"/>
        <v>318.39999999999998</v>
      </c>
      <c r="C67" s="35">
        <f t="shared" si="3"/>
        <v>327.8</v>
      </c>
      <c r="D67" s="77">
        <v>19.5</v>
      </c>
      <c r="E67" s="78" t="s">
        <v>520</v>
      </c>
      <c r="F67" s="4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s="44" customFormat="1" ht="16.2" customHeight="1" x14ac:dyDescent="0.2">
      <c r="A68" s="80" t="s">
        <v>65</v>
      </c>
      <c r="B68" s="35">
        <f t="shared" si="2"/>
        <v>318.39999999999998</v>
      </c>
      <c r="C68" s="35">
        <f t="shared" si="3"/>
        <v>327.8</v>
      </c>
      <c r="D68" s="77">
        <v>19.5</v>
      </c>
      <c r="E68" s="78" t="s">
        <v>520</v>
      </c>
      <c r="F68" s="4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s="44" customFormat="1" ht="16.2" customHeight="1" x14ac:dyDescent="0.2">
      <c r="A69" s="80" t="s">
        <v>66</v>
      </c>
      <c r="B69" s="35">
        <f t="shared" si="2"/>
        <v>318.39999999999998</v>
      </c>
      <c r="C69" s="35">
        <f t="shared" si="3"/>
        <v>327.8</v>
      </c>
      <c r="D69" s="77">
        <v>19.5</v>
      </c>
      <c r="E69" s="78" t="s">
        <v>520</v>
      </c>
      <c r="F69" s="4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s="44" customFormat="1" ht="20.399999999999999" x14ac:dyDescent="0.2">
      <c r="A70" s="80" t="s">
        <v>67</v>
      </c>
      <c r="B70" s="35">
        <f t="shared" si="2"/>
        <v>318.39999999999998</v>
      </c>
      <c r="C70" s="35">
        <f t="shared" si="3"/>
        <v>327.8</v>
      </c>
      <c r="D70" s="77">
        <v>19.5</v>
      </c>
      <c r="E70" s="78" t="s">
        <v>520</v>
      </c>
      <c r="F70" s="4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s="44" customFormat="1" ht="16.2" customHeight="1" x14ac:dyDescent="0.2">
      <c r="A71" s="80" t="s">
        <v>68</v>
      </c>
      <c r="B71" s="35">
        <f t="shared" si="2"/>
        <v>89.8</v>
      </c>
      <c r="C71" s="35">
        <f t="shared" si="3"/>
        <v>92.5</v>
      </c>
      <c r="D71" s="77">
        <v>5.5</v>
      </c>
      <c r="E71" s="78" t="s">
        <v>520</v>
      </c>
      <c r="F71" s="4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s="44" customFormat="1" ht="16.2" customHeight="1" x14ac:dyDescent="0.2">
      <c r="A72" s="80" t="s">
        <v>69</v>
      </c>
      <c r="B72" s="35">
        <f t="shared" si="2"/>
        <v>189.4</v>
      </c>
      <c r="C72" s="35">
        <f t="shared" si="3"/>
        <v>195</v>
      </c>
      <c r="D72" s="77">
        <v>11.6</v>
      </c>
      <c r="E72" s="78" t="s">
        <v>520</v>
      </c>
      <c r="F72" s="4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s="44" customFormat="1" ht="16.2" customHeight="1" x14ac:dyDescent="0.2">
      <c r="A73" s="80" t="s">
        <v>70</v>
      </c>
      <c r="B73" s="35">
        <f t="shared" si="2"/>
        <v>89.8</v>
      </c>
      <c r="C73" s="35">
        <f t="shared" si="3"/>
        <v>92.5</v>
      </c>
      <c r="D73" s="77">
        <v>5.5</v>
      </c>
      <c r="E73" s="78" t="s">
        <v>520</v>
      </c>
      <c r="F73" s="4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s="44" customFormat="1" ht="16.2" customHeight="1" x14ac:dyDescent="0.2">
      <c r="A74" s="80" t="s">
        <v>71</v>
      </c>
      <c r="B74" s="35">
        <f t="shared" si="2"/>
        <v>318.39999999999998</v>
      </c>
      <c r="C74" s="35">
        <f t="shared" si="3"/>
        <v>327.8</v>
      </c>
      <c r="D74" s="77">
        <v>19.5</v>
      </c>
      <c r="E74" s="78" t="s">
        <v>520</v>
      </c>
      <c r="F74" s="4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s="44" customFormat="1" ht="16.2" customHeight="1" x14ac:dyDescent="0.2">
      <c r="A75" s="80" t="s">
        <v>72</v>
      </c>
      <c r="B75" s="35">
        <f t="shared" si="2"/>
        <v>89.8</v>
      </c>
      <c r="C75" s="35">
        <f t="shared" si="3"/>
        <v>92.5</v>
      </c>
      <c r="D75" s="77">
        <v>5.5</v>
      </c>
      <c r="E75" s="78" t="s">
        <v>520</v>
      </c>
      <c r="F75" s="4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s="44" customFormat="1" ht="16.2" customHeight="1" x14ac:dyDescent="0.2">
      <c r="A76" s="80" t="s">
        <v>73</v>
      </c>
      <c r="B76" s="35">
        <f t="shared" si="2"/>
        <v>318.39999999999998</v>
      </c>
      <c r="C76" s="35">
        <f t="shared" si="3"/>
        <v>327.8</v>
      </c>
      <c r="D76" s="77">
        <v>19.5</v>
      </c>
      <c r="E76" s="78" t="s">
        <v>520</v>
      </c>
      <c r="F76" s="4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s="44" customFormat="1" ht="16.2" customHeight="1" x14ac:dyDescent="0.2">
      <c r="A77" s="80" t="s">
        <v>523</v>
      </c>
      <c r="B77" s="35">
        <f t="shared" si="2"/>
        <v>89.8</v>
      </c>
      <c r="C77" s="35">
        <f t="shared" si="3"/>
        <v>92.5</v>
      </c>
      <c r="D77" s="77">
        <v>5.5</v>
      </c>
      <c r="E77" s="78" t="s">
        <v>520</v>
      </c>
      <c r="F77" s="4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s="44" customFormat="1" ht="16.2" customHeight="1" x14ac:dyDescent="0.2">
      <c r="A78" s="80" t="s">
        <v>74</v>
      </c>
      <c r="B78" s="35">
        <f t="shared" si="2"/>
        <v>35.9</v>
      </c>
      <c r="C78" s="35">
        <f t="shared" si="3"/>
        <v>37</v>
      </c>
      <c r="D78" s="77">
        <v>2.2000000000000002</v>
      </c>
      <c r="E78" s="78" t="s">
        <v>520</v>
      </c>
      <c r="F78" s="4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s="44" customFormat="1" ht="16.2" customHeight="1" x14ac:dyDescent="0.2">
      <c r="A79" s="80" t="s">
        <v>75</v>
      </c>
      <c r="B79" s="35">
        <f t="shared" si="2"/>
        <v>318.39999999999998</v>
      </c>
      <c r="C79" s="35">
        <f t="shared" si="3"/>
        <v>327.8</v>
      </c>
      <c r="D79" s="77">
        <v>19.5</v>
      </c>
      <c r="E79" s="78" t="s">
        <v>520</v>
      </c>
      <c r="F79" s="4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s="44" customFormat="1" ht="16.2" customHeight="1" x14ac:dyDescent="0.2">
      <c r="A80" s="80" t="s">
        <v>76</v>
      </c>
      <c r="B80" s="35">
        <f t="shared" si="2"/>
        <v>318.39999999999998</v>
      </c>
      <c r="C80" s="35">
        <f t="shared" si="3"/>
        <v>327.8</v>
      </c>
      <c r="D80" s="77">
        <v>19.5</v>
      </c>
      <c r="E80" s="78" t="s">
        <v>520</v>
      </c>
      <c r="F80" s="4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s="44" customFormat="1" ht="16.2" customHeight="1" x14ac:dyDescent="0.2">
      <c r="A81" s="80" t="s">
        <v>77</v>
      </c>
      <c r="B81" s="35">
        <f t="shared" si="2"/>
        <v>89.8</v>
      </c>
      <c r="C81" s="35">
        <f t="shared" si="3"/>
        <v>92.5</v>
      </c>
      <c r="D81" s="77">
        <v>5.5</v>
      </c>
      <c r="E81" s="78" t="s">
        <v>520</v>
      </c>
      <c r="F81" s="4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s="44" customFormat="1" ht="16.2" customHeight="1" x14ac:dyDescent="0.2">
      <c r="A82" s="80" t="s">
        <v>78</v>
      </c>
      <c r="B82" s="35">
        <f t="shared" si="2"/>
        <v>318.39999999999998</v>
      </c>
      <c r="C82" s="35">
        <f t="shared" si="3"/>
        <v>327.8</v>
      </c>
      <c r="D82" s="77">
        <v>19.5</v>
      </c>
      <c r="E82" s="78" t="s">
        <v>520</v>
      </c>
      <c r="F82" s="4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s="44" customFormat="1" ht="16.2" customHeight="1" x14ac:dyDescent="0.2">
      <c r="A83" s="80" t="s">
        <v>79</v>
      </c>
      <c r="B83" s="35">
        <f t="shared" si="2"/>
        <v>318.39999999999998</v>
      </c>
      <c r="C83" s="35">
        <f t="shared" si="3"/>
        <v>327.8</v>
      </c>
      <c r="D83" s="77">
        <v>19.5</v>
      </c>
      <c r="E83" s="78" t="s">
        <v>520</v>
      </c>
      <c r="F83" s="4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s="44" customFormat="1" ht="16.2" customHeight="1" x14ac:dyDescent="0.2">
      <c r="A84" s="80" t="s">
        <v>80</v>
      </c>
      <c r="B84" s="35">
        <f t="shared" si="2"/>
        <v>318.39999999999998</v>
      </c>
      <c r="C84" s="35">
        <f t="shared" si="3"/>
        <v>327.8</v>
      </c>
      <c r="D84" s="77">
        <v>19.5</v>
      </c>
      <c r="E84" s="78" t="s">
        <v>520</v>
      </c>
      <c r="F84" s="4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s="44" customFormat="1" ht="20.399999999999999" x14ac:dyDescent="0.2">
      <c r="A85" s="80" t="s">
        <v>81</v>
      </c>
      <c r="B85" s="35">
        <f t="shared" si="2"/>
        <v>2795.7</v>
      </c>
      <c r="C85" s="35">
        <f t="shared" si="3"/>
        <v>2877.9</v>
      </c>
      <c r="D85" s="77">
        <v>171.2</v>
      </c>
      <c r="E85" s="78" t="s">
        <v>520</v>
      </c>
      <c r="F85" s="4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s="44" customFormat="1" ht="20.399999999999999" x14ac:dyDescent="0.2">
      <c r="A86" s="80" t="s">
        <v>82</v>
      </c>
      <c r="B86" s="35">
        <f t="shared" si="2"/>
        <v>1371.7</v>
      </c>
      <c r="C86" s="35">
        <f t="shared" si="3"/>
        <v>1412</v>
      </c>
      <c r="D86" s="77">
        <v>84</v>
      </c>
      <c r="E86" s="78" t="s">
        <v>520</v>
      </c>
      <c r="F86" s="4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s="44" customFormat="1" ht="16.2" customHeight="1" x14ac:dyDescent="0.2">
      <c r="A87" s="80" t="s">
        <v>83</v>
      </c>
      <c r="B87" s="35">
        <f t="shared" si="2"/>
        <v>318.39999999999998</v>
      </c>
      <c r="C87" s="35">
        <f t="shared" si="3"/>
        <v>327.8</v>
      </c>
      <c r="D87" s="77">
        <v>19.5</v>
      </c>
      <c r="E87" s="78" t="s">
        <v>520</v>
      </c>
      <c r="F87" s="4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s="44" customFormat="1" ht="20.399999999999999" x14ac:dyDescent="0.2">
      <c r="A88" s="80" t="s">
        <v>84</v>
      </c>
      <c r="B88" s="35">
        <f t="shared" si="2"/>
        <v>318.39999999999998</v>
      </c>
      <c r="C88" s="35">
        <f t="shared" si="3"/>
        <v>327.8</v>
      </c>
      <c r="D88" s="77">
        <v>19.5</v>
      </c>
      <c r="E88" s="78" t="s">
        <v>520</v>
      </c>
      <c r="F88" s="4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s="44" customFormat="1" ht="16.2" customHeight="1" x14ac:dyDescent="0.2">
      <c r="A89" s="80" t="s">
        <v>85</v>
      </c>
      <c r="B89" s="35">
        <f t="shared" si="2"/>
        <v>318.39999999999998</v>
      </c>
      <c r="C89" s="35">
        <f t="shared" si="3"/>
        <v>327.8</v>
      </c>
      <c r="D89" s="77">
        <v>19.5</v>
      </c>
      <c r="E89" s="78" t="s">
        <v>520</v>
      </c>
      <c r="F89" s="4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s="44" customFormat="1" ht="16.2" customHeight="1" x14ac:dyDescent="0.2">
      <c r="A90" s="80" t="s">
        <v>86</v>
      </c>
      <c r="B90" s="35">
        <f t="shared" si="2"/>
        <v>318.39999999999998</v>
      </c>
      <c r="C90" s="35">
        <f t="shared" si="3"/>
        <v>327.8</v>
      </c>
      <c r="D90" s="77">
        <v>19.5</v>
      </c>
      <c r="E90" s="78" t="s">
        <v>520</v>
      </c>
      <c r="F90" s="4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s="44" customFormat="1" ht="16.2" customHeight="1" x14ac:dyDescent="0.2">
      <c r="A91" s="80" t="s">
        <v>87</v>
      </c>
      <c r="B91" s="35">
        <f t="shared" si="2"/>
        <v>318.39999999999998</v>
      </c>
      <c r="C91" s="35">
        <f t="shared" si="3"/>
        <v>327.8</v>
      </c>
      <c r="D91" s="77">
        <v>19.5</v>
      </c>
      <c r="E91" s="78" t="s">
        <v>520</v>
      </c>
      <c r="F91" s="4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s="44" customFormat="1" ht="20.399999999999999" x14ac:dyDescent="0.2">
      <c r="A92" s="80" t="s">
        <v>88</v>
      </c>
      <c r="B92" s="35">
        <f t="shared" si="2"/>
        <v>318.39999999999998</v>
      </c>
      <c r="C92" s="35">
        <f t="shared" si="3"/>
        <v>327.8</v>
      </c>
      <c r="D92" s="77">
        <v>19.5</v>
      </c>
      <c r="E92" s="78" t="s">
        <v>520</v>
      </c>
      <c r="F92" s="4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s="44" customFormat="1" ht="16.2" customHeight="1" x14ac:dyDescent="0.2">
      <c r="A93" s="80" t="s">
        <v>89</v>
      </c>
      <c r="B93" s="35">
        <f t="shared" si="2"/>
        <v>318.39999999999998</v>
      </c>
      <c r="C93" s="35">
        <f t="shared" si="3"/>
        <v>327.8</v>
      </c>
      <c r="D93" s="77">
        <v>19.5</v>
      </c>
      <c r="E93" s="78" t="s">
        <v>520</v>
      </c>
      <c r="F93" s="4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s="44" customFormat="1" ht="13.8" customHeight="1" x14ac:dyDescent="0.2">
      <c r="A94" s="80" t="s">
        <v>90</v>
      </c>
      <c r="B94" s="35">
        <f t="shared" si="2"/>
        <v>2795.7</v>
      </c>
      <c r="C94" s="35">
        <f t="shared" si="3"/>
        <v>2877.9</v>
      </c>
      <c r="D94" s="77">
        <v>171.2</v>
      </c>
      <c r="E94" s="78" t="s">
        <v>520</v>
      </c>
      <c r="F94" s="4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s="44" customFormat="1" ht="20.399999999999999" x14ac:dyDescent="0.2">
      <c r="A95" s="80" t="s">
        <v>91</v>
      </c>
      <c r="B95" s="35">
        <f t="shared" si="2"/>
        <v>318.39999999999998</v>
      </c>
      <c r="C95" s="35">
        <f t="shared" si="3"/>
        <v>327.8</v>
      </c>
      <c r="D95" s="77">
        <v>19.5</v>
      </c>
      <c r="E95" s="78" t="s">
        <v>520</v>
      </c>
      <c r="F95" s="4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s="44" customFormat="1" ht="16.2" customHeight="1" x14ac:dyDescent="0.2">
      <c r="A96" s="80" t="s">
        <v>92</v>
      </c>
      <c r="B96" s="35">
        <f t="shared" si="2"/>
        <v>1371.7</v>
      </c>
      <c r="C96" s="35">
        <f t="shared" si="3"/>
        <v>1412</v>
      </c>
      <c r="D96" s="77">
        <v>84</v>
      </c>
      <c r="E96" s="78" t="s">
        <v>520</v>
      </c>
      <c r="F96" s="4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s="44" customFormat="1" ht="16.2" customHeight="1" x14ac:dyDescent="0.2">
      <c r="A97" s="80" t="s">
        <v>93</v>
      </c>
      <c r="B97" s="35">
        <f t="shared" si="2"/>
        <v>89.8</v>
      </c>
      <c r="C97" s="35">
        <f t="shared" si="3"/>
        <v>92.5</v>
      </c>
      <c r="D97" s="77">
        <v>5.5</v>
      </c>
      <c r="E97" s="78" t="s">
        <v>520</v>
      </c>
      <c r="F97" s="4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s="44" customFormat="1" ht="20.399999999999999" x14ac:dyDescent="0.2">
      <c r="A98" s="80" t="s">
        <v>94</v>
      </c>
      <c r="B98" s="35">
        <f t="shared" si="2"/>
        <v>318.39999999999998</v>
      </c>
      <c r="C98" s="35">
        <f t="shared" si="3"/>
        <v>327.8</v>
      </c>
      <c r="D98" s="77">
        <v>19.5</v>
      </c>
      <c r="E98" s="78" t="s">
        <v>520</v>
      </c>
      <c r="F98" s="4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s="44" customFormat="1" ht="20.399999999999999" x14ac:dyDescent="0.2">
      <c r="A99" s="80" t="s">
        <v>95</v>
      </c>
      <c r="B99" s="35">
        <f t="shared" ref="B99:B155" si="4">ROUND(D99*$B$4,1)</f>
        <v>318.39999999999998</v>
      </c>
      <c r="C99" s="35">
        <f t="shared" si="3"/>
        <v>327.8</v>
      </c>
      <c r="D99" s="77">
        <v>19.5</v>
      </c>
      <c r="E99" s="78" t="s">
        <v>520</v>
      </c>
      <c r="F99" s="4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s="44" customFormat="1" ht="16.2" customHeight="1" x14ac:dyDescent="0.2">
      <c r="A100" s="80" t="s">
        <v>96</v>
      </c>
      <c r="B100" s="35">
        <f t="shared" si="4"/>
        <v>89.8</v>
      </c>
      <c r="C100" s="35">
        <f t="shared" ref="C100:C156" si="5">ROUND(D100*$B$6,1)</f>
        <v>92.5</v>
      </c>
      <c r="D100" s="77">
        <v>5.5</v>
      </c>
      <c r="E100" s="78" t="s">
        <v>520</v>
      </c>
      <c r="F100" s="4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s="44" customFormat="1" ht="20.399999999999999" x14ac:dyDescent="0.2">
      <c r="A101" s="80" t="s">
        <v>97</v>
      </c>
      <c r="B101" s="35">
        <f t="shared" si="4"/>
        <v>318.39999999999998</v>
      </c>
      <c r="C101" s="35">
        <f t="shared" si="5"/>
        <v>327.8</v>
      </c>
      <c r="D101" s="77">
        <v>19.5</v>
      </c>
      <c r="E101" s="78" t="s">
        <v>520</v>
      </c>
      <c r="F101" s="4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s="44" customFormat="1" ht="20.399999999999999" x14ac:dyDescent="0.2">
      <c r="A102" s="80" t="s">
        <v>98</v>
      </c>
      <c r="B102" s="35">
        <f t="shared" si="4"/>
        <v>35.9</v>
      </c>
      <c r="C102" s="35">
        <f t="shared" si="5"/>
        <v>37</v>
      </c>
      <c r="D102" s="77">
        <v>2.2000000000000002</v>
      </c>
      <c r="E102" s="78" t="s">
        <v>520</v>
      </c>
      <c r="F102" s="4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s="44" customFormat="1" ht="20.399999999999999" x14ac:dyDescent="0.2">
      <c r="A103" s="80" t="s">
        <v>99</v>
      </c>
      <c r="B103" s="35">
        <f t="shared" si="4"/>
        <v>318.39999999999998</v>
      </c>
      <c r="C103" s="35">
        <f t="shared" si="5"/>
        <v>327.8</v>
      </c>
      <c r="D103" s="77">
        <v>19.5</v>
      </c>
      <c r="E103" s="78" t="s">
        <v>520</v>
      </c>
      <c r="F103" s="4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s="44" customFormat="1" ht="16.2" customHeight="1" x14ac:dyDescent="0.2">
      <c r="A104" s="80" t="s">
        <v>100</v>
      </c>
      <c r="B104" s="35">
        <f t="shared" si="4"/>
        <v>318.39999999999998</v>
      </c>
      <c r="C104" s="35">
        <f t="shared" si="5"/>
        <v>327.8</v>
      </c>
      <c r="D104" s="77">
        <v>19.5</v>
      </c>
      <c r="E104" s="78" t="s">
        <v>520</v>
      </c>
      <c r="F104" s="4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s="44" customFormat="1" ht="20.399999999999999" x14ac:dyDescent="0.2">
      <c r="A105" s="80" t="s">
        <v>101</v>
      </c>
      <c r="B105" s="35">
        <f t="shared" si="4"/>
        <v>35.9</v>
      </c>
      <c r="C105" s="35">
        <f t="shared" si="5"/>
        <v>37</v>
      </c>
      <c r="D105" s="77">
        <v>2.2000000000000002</v>
      </c>
      <c r="E105" s="78" t="s">
        <v>520</v>
      </c>
      <c r="F105" s="4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s="44" customFormat="1" ht="16.2" customHeight="1" x14ac:dyDescent="0.2">
      <c r="A106" s="80" t="s">
        <v>102</v>
      </c>
      <c r="B106" s="35">
        <f t="shared" si="4"/>
        <v>1371.7</v>
      </c>
      <c r="C106" s="35">
        <f t="shared" si="5"/>
        <v>1412</v>
      </c>
      <c r="D106" s="77">
        <v>84</v>
      </c>
      <c r="E106" s="78" t="s">
        <v>520</v>
      </c>
      <c r="F106" s="4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s="44" customFormat="1" ht="16.2" customHeight="1" x14ac:dyDescent="0.2">
      <c r="A107" s="80" t="s">
        <v>103</v>
      </c>
      <c r="B107" s="35">
        <f t="shared" si="4"/>
        <v>318.39999999999998</v>
      </c>
      <c r="C107" s="35">
        <f t="shared" si="5"/>
        <v>327.8</v>
      </c>
      <c r="D107" s="77">
        <v>19.5</v>
      </c>
      <c r="E107" s="78" t="s">
        <v>520</v>
      </c>
      <c r="F107" s="4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s="44" customFormat="1" ht="20.399999999999999" x14ac:dyDescent="0.2">
      <c r="A108" s="80" t="s">
        <v>104</v>
      </c>
      <c r="B108" s="35">
        <f t="shared" si="4"/>
        <v>318.39999999999998</v>
      </c>
      <c r="C108" s="35">
        <f t="shared" si="5"/>
        <v>327.8</v>
      </c>
      <c r="D108" s="77">
        <v>19.5</v>
      </c>
      <c r="E108" s="78" t="s">
        <v>520</v>
      </c>
      <c r="F108" s="4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s="44" customFormat="1" ht="20.399999999999999" x14ac:dyDescent="0.2">
      <c r="A109" s="80" t="s">
        <v>105</v>
      </c>
      <c r="B109" s="35">
        <f t="shared" si="4"/>
        <v>89.8</v>
      </c>
      <c r="C109" s="35">
        <f t="shared" si="5"/>
        <v>92.5</v>
      </c>
      <c r="D109" s="77">
        <v>5.5</v>
      </c>
      <c r="E109" s="78" t="s">
        <v>520</v>
      </c>
      <c r="F109" s="4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s="44" customFormat="1" ht="20.399999999999999" x14ac:dyDescent="0.2">
      <c r="A110" s="80" t="s">
        <v>106</v>
      </c>
      <c r="B110" s="35">
        <f t="shared" si="4"/>
        <v>318.39999999999998</v>
      </c>
      <c r="C110" s="35">
        <f t="shared" si="5"/>
        <v>327.8</v>
      </c>
      <c r="D110" s="77">
        <v>19.5</v>
      </c>
      <c r="E110" s="78" t="s">
        <v>520</v>
      </c>
      <c r="F110" s="4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s="44" customFormat="1" ht="20.399999999999999" x14ac:dyDescent="0.2">
      <c r="A111" s="80" t="s">
        <v>107</v>
      </c>
      <c r="B111" s="35">
        <f t="shared" si="4"/>
        <v>318.39999999999998</v>
      </c>
      <c r="C111" s="35">
        <f t="shared" si="5"/>
        <v>327.8</v>
      </c>
      <c r="D111" s="77">
        <v>19.5</v>
      </c>
      <c r="E111" s="78" t="s">
        <v>520</v>
      </c>
      <c r="F111" s="4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s="44" customFormat="1" ht="16.2" customHeight="1" x14ac:dyDescent="0.2">
      <c r="A112" s="80" t="s">
        <v>108</v>
      </c>
      <c r="B112" s="35">
        <f t="shared" si="4"/>
        <v>318.39999999999998</v>
      </c>
      <c r="C112" s="35">
        <f t="shared" si="5"/>
        <v>327.8</v>
      </c>
      <c r="D112" s="77">
        <v>19.5</v>
      </c>
      <c r="E112" s="78" t="s">
        <v>520</v>
      </c>
      <c r="F112" s="4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s="44" customFormat="1" ht="16.2" customHeight="1" x14ac:dyDescent="0.2">
      <c r="A113" s="80" t="s">
        <v>109</v>
      </c>
      <c r="B113" s="35">
        <f t="shared" si="4"/>
        <v>318.39999999999998</v>
      </c>
      <c r="C113" s="35">
        <f t="shared" si="5"/>
        <v>327.8</v>
      </c>
      <c r="D113" s="77">
        <v>19.5</v>
      </c>
      <c r="E113" s="78" t="s">
        <v>520</v>
      </c>
      <c r="F113" s="4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s="44" customFormat="1" ht="16.2" customHeight="1" x14ac:dyDescent="0.2">
      <c r="A114" s="80" t="s">
        <v>110</v>
      </c>
      <c r="B114" s="35">
        <f t="shared" si="4"/>
        <v>610.70000000000005</v>
      </c>
      <c r="C114" s="35">
        <f t="shared" si="5"/>
        <v>628.70000000000005</v>
      </c>
      <c r="D114" s="77">
        <v>37.4</v>
      </c>
      <c r="E114" s="78" t="s">
        <v>520</v>
      </c>
      <c r="F114" s="4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s="44" customFormat="1" ht="16.2" customHeight="1" x14ac:dyDescent="0.2">
      <c r="A115" s="80" t="s">
        <v>111</v>
      </c>
      <c r="B115" s="35">
        <f t="shared" si="4"/>
        <v>89.8</v>
      </c>
      <c r="C115" s="35">
        <f t="shared" si="5"/>
        <v>92.5</v>
      </c>
      <c r="D115" s="77">
        <v>5.5</v>
      </c>
      <c r="E115" s="78" t="s">
        <v>520</v>
      </c>
      <c r="F115" s="4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s="44" customFormat="1" ht="16.2" customHeight="1" x14ac:dyDescent="0.2">
      <c r="A116" s="80" t="s">
        <v>112</v>
      </c>
      <c r="B116" s="35">
        <f t="shared" si="4"/>
        <v>35.9</v>
      </c>
      <c r="C116" s="35">
        <f t="shared" si="5"/>
        <v>37</v>
      </c>
      <c r="D116" s="77">
        <v>2.2000000000000002</v>
      </c>
      <c r="E116" s="78" t="s">
        <v>520</v>
      </c>
      <c r="F116" s="4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s="44" customFormat="1" ht="16.2" customHeight="1" x14ac:dyDescent="0.2">
      <c r="A117" s="80" t="s">
        <v>113</v>
      </c>
      <c r="B117" s="35">
        <f t="shared" si="4"/>
        <v>35.9</v>
      </c>
      <c r="C117" s="35">
        <f t="shared" si="5"/>
        <v>37</v>
      </c>
      <c r="D117" s="77">
        <v>2.2000000000000002</v>
      </c>
      <c r="E117" s="78" t="s">
        <v>520</v>
      </c>
      <c r="F117" s="4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s="44" customFormat="1" ht="16.2" customHeight="1" x14ac:dyDescent="0.2">
      <c r="A118" s="80" t="s">
        <v>114</v>
      </c>
      <c r="B118" s="35">
        <f t="shared" si="4"/>
        <v>35.9</v>
      </c>
      <c r="C118" s="35">
        <f t="shared" si="5"/>
        <v>37</v>
      </c>
      <c r="D118" s="77">
        <v>2.2000000000000002</v>
      </c>
      <c r="E118" s="78" t="s">
        <v>520</v>
      </c>
      <c r="F118" s="4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s="44" customFormat="1" ht="20.399999999999999" x14ac:dyDescent="0.2">
      <c r="A119" s="80" t="s">
        <v>524</v>
      </c>
      <c r="B119" s="35">
        <f t="shared" si="4"/>
        <v>35.9</v>
      </c>
      <c r="C119" s="35">
        <f t="shared" si="5"/>
        <v>37</v>
      </c>
      <c r="D119" s="77">
        <v>2.2000000000000002</v>
      </c>
      <c r="E119" s="78" t="s">
        <v>520</v>
      </c>
      <c r="F119" s="4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s="44" customFormat="1" ht="20.399999999999999" x14ac:dyDescent="0.2">
      <c r="A120" s="80" t="s">
        <v>525</v>
      </c>
      <c r="B120" s="35">
        <f t="shared" si="4"/>
        <v>26.1</v>
      </c>
      <c r="C120" s="35">
        <f t="shared" si="5"/>
        <v>26.9</v>
      </c>
      <c r="D120" s="77">
        <v>1.6</v>
      </c>
      <c r="E120" s="78" t="s">
        <v>520</v>
      </c>
      <c r="F120" s="4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s="44" customFormat="1" ht="16.2" customHeight="1" x14ac:dyDescent="0.2">
      <c r="A121" s="80" t="s">
        <v>115</v>
      </c>
      <c r="B121" s="35">
        <f t="shared" si="4"/>
        <v>89.8</v>
      </c>
      <c r="C121" s="35">
        <f t="shared" si="5"/>
        <v>92.5</v>
      </c>
      <c r="D121" s="77">
        <v>5.5</v>
      </c>
      <c r="E121" s="78" t="s">
        <v>520</v>
      </c>
      <c r="F121" s="4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s="44" customFormat="1" ht="20.399999999999999" x14ac:dyDescent="0.2">
      <c r="A122" s="80" t="s">
        <v>116</v>
      </c>
      <c r="B122" s="35">
        <f t="shared" si="4"/>
        <v>89.8</v>
      </c>
      <c r="C122" s="35">
        <f t="shared" si="5"/>
        <v>92.5</v>
      </c>
      <c r="D122" s="77">
        <v>5.5</v>
      </c>
      <c r="E122" s="78" t="s">
        <v>520</v>
      </c>
      <c r="F122" s="4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s="44" customFormat="1" ht="16.2" customHeight="1" x14ac:dyDescent="0.2">
      <c r="A123" s="80" t="s">
        <v>117</v>
      </c>
      <c r="B123" s="35">
        <f t="shared" si="4"/>
        <v>65.3</v>
      </c>
      <c r="C123" s="35">
        <f t="shared" si="5"/>
        <v>67.2</v>
      </c>
      <c r="D123" s="77">
        <v>4</v>
      </c>
      <c r="E123" s="78" t="s">
        <v>521</v>
      </c>
      <c r="F123" s="4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s="44" customFormat="1" ht="16.2" customHeight="1" x14ac:dyDescent="0.2">
      <c r="A124" s="80" t="s">
        <v>118</v>
      </c>
      <c r="B124" s="35">
        <f t="shared" si="4"/>
        <v>457.2</v>
      </c>
      <c r="C124" s="35">
        <f t="shared" si="5"/>
        <v>470.7</v>
      </c>
      <c r="D124" s="77">
        <v>28</v>
      </c>
      <c r="E124" s="78" t="s">
        <v>521</v>
      </c>
      <c r="F124" s="4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s="44" customFormat="1" ht="16.2" customHeight="1" x14ac:dyDescent="0.2">
      <c r="A125" s="80" t="s">
        <v>119</v>
      </c>
      <c r="B125" s="35">
        <f t="shared" si="4"/>
        <v>32.700000000000003</v>
      </c>
      <c r="C125" s="35">
        <f t="shared" si="5"/>
        <v>33.6</v>
      </c>
      <c r="D125" s="77">
        <v>2</v>
      </c>
      <c r="E125" s="78" t="s">
        <v>521</v>
      </c>
      <c r="F125" s="4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s="44" customFormat="1" ht="16.2" customHeight="1" x14ac:dyDescent="0.2">
      <c r="A126" s="80" t="s">
        <v>120</v>
      </c>
      <c r="B126" s="35">
        <f t="shared" si="4"/>
        <v>73.5</v>
      </c>
      <c r="C126" s="35">
        <f t="shared" si="5"/>
        <v>75.599999999999994</v>
      </c>
      <c r="D126" s="77">
        <v>4.5</v>
      </c>
      <c r="E126" s="78" t="s">
        <v>521</v>
      </c>
      <c r="F126" s="4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s="44" customFormat="1" ht="20.399999999999999" x14ac:dyDescent="0.2">
      <c r="A127" s="80" t="s">
        <v>121</v>
      </c>
      <c r="B127" s="35">
        <f t="shared" si="4"/>
        <v>73.5</v>
      </c>
      <c r="C127" s="35">
        <f t="shared" si="5"/>
        <v>75.599999999999994</v>
      </c>
      <c r="D127" s="77">
        <v>4.5</v>
      </c>
      <c r="E127" s="78" t="s">
        <v>521</v>
      </c>
      <c r="F127" s="4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s="44" customFormat="1" ht="16.2" customHeight="1" x14ac:dyDescent="0.2">
      <c r="A128" s="80" t="s">
        <v>122</v>
      </c>
      <c r="B128" s="35">
        <f t="shared" si="4"/>
        <v>457.2</v>
      </c>
      <c r="C128" s="35">
        <f t="shared" si="5"/>
        <v>470.7</v>
      </c>
      <c r="D128" s="77">
        <v>28</v>
      </c>
      <c r="E128" s="78" t="s">
        <v>521</v>
      </c>
      <c r="F128" s="4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s="44" customFormat="1" ht="20.399999999999999" x14ac:dyDescent="0.2">
      <c r="A129" s="80" t="s">
        <v>123</v>
      </c>
      <c r="B129" s="35">
        <f t="shared" si="4"/>
        <v>73.5</v>
      </c>
      <c r="C129" s="35">
        <f t="shared" si="5"/>
        <v>75.599999999999994</v>
      </c>
      <c r="D129" s="77">
        <v>4.5</v>
      </c>
      <c r="E129" s="78" t="s">
        <v>521</v>
      </c>
      <c r="F129" s="4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s="44" customFormat="1" ht="20.399999999999999" x14ac:dyDescent="0.2">
      <c r="A130" s="80" t="s">
        <v>124</v>
      </c>
      <c r="B130" s="35">
        <f t="shared" si="4"/>
        <v>73.5</v>
      </c>
      <c r="C130" s="35">
        <f t="shared" si="5"/>
        <v>75.599999999999994</v>
      </c>
      <c r="D130" s="77">
        <v>4.5</v>
      </c>
      <c r="E130" s="78" t="s">
        <v>521</v>
      </c>
      <c r="F130" s="4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s="44" customFormat="1" ht="16.2" customHeight="1" x14ac:dyDescent="0.2">
      <c r="A131" s="56" t="s">
        <v>125</v>
      </c>
      <c r="B131" s="35">
        <f t="shared" si="4"/>
        <v>351.1</v>
      </c>
      <c r="C131" s="35">
        <f t="shared" si="5"/>
        <v>361.4</v>
      </c>
      <c r="D131" s="71">
        <v>21.5</v>
      </c>
      <c r="E131" s="60" t="s">
        <v>126</v>
      </c>
      <c r="F131" s="4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s="44" customFormat="1" ht="16.2" customHeight="1" x14ac:dyDescent="0.2">
      <c r="A132" s="56" t="s">
        <v>127</v>
      </c>
      <c r="B132" s="35">
        <f t="shared" si="4"/>
        <v>124.1</v>
      </c>
      <c r="C132" s="35">
        <f t="shared" si="5"/>
        <v>127.8</v>
      </c>
      <c r="D132" s="71">
        <v>7.6</v>
      </c>
      <c r="E132" s="60" t="s">
        <v>126</v>
      </c>
      <c r="F132" s="4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s="44" customFormat="1" ht="16.2" customHeight="1" x14ac:dyDescent="0.2">
      <c r="A133" s="56" t="s">
        <v>128</v>
      </c>
      <c r="B133" s="35">
        <f t="shared" si="4"/>
        <v>775.7</v>
      </c>
      <c r="C133" s="35">
        <f t="shared" si="5"/>
        <v>798.5</v>
      </c>
      <c r="D133" s="71">
        <v>47.5</v>
      </c>
      <c r="E133" s="60" t="s">
        <v>126</v>
      </c>
      <c r="F133" s="4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s="44" customFormat="1" ht="16.2" customHeight="1" x14ac:dyDescent="0.2">
      <c r="A134" s="56" t="s">
        <v>129</v>
      </c>
      <c r="B134" s="35">
        <f t="shared" si="4"/>
        <v>49</v>
      </c>
      <c r="C134" s="35">
        <f t="shared" si="5"/>
        <v>50.4</v>
      </c>
      <c r="D134" s="71">
        <v>3</v>
      </c>
      <c r="E134" s="60" t="s">
        <v>126</v>
      </c>
      <c r="F134" s="4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s="44" customFormat="1" ht="16.2" customHeight="1" x14ac:dyDescent="0.2">
      <c r="A135" s="56" t="s">
        <v>130</v>
      </c>
      <c r="B135" s="35">
        <f t="shared" si="4"/>
        <v>232.9</v>
      </c>
      <c r="C135" s="35">
        <f t="shared" si="5"/>
        <v>239.7</v>
      </c>
      <c r="D135" s="71">
        <v>14.26</v>
      </c>
      <c r="E135" s="60" t="s">
        <v>131</v>
      </c>
      <c r="F135" s="4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s="44" customFormat="1" ht="16.2" customHeight="1" x14ac:dyDescent="0.2">
      <c r="A136" s="56" t="s">
        <v>132</v>
      </c>
      <c r="B136" s="35">
        <f t="shared" si="4"/>
        <v>163.5</v>
      </c>
      <c r="C136" s="35">
        <f t="shared" si="5"/>
        <v>168.3</v>
      </c>
      <c r="D136" s="71">
        <v>10.01</v>
      </c>
      <c r="E136" s="60" t="s">
        <v>131</v>
      </c>
      <c r="F136" s="4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s="44" customFormat="1" ht="16.2" customHeight="1" x14ac:dyDescent="0.2">
      <c r="A137" s="56" t="s">
        <v>133</v>
      </c>
      <c r="B137" s="35">
        <f t="shared" si="4"/>
        <v>16.3</v>
      </c>
      <c r="C137" s="35">
        <f t="shared" si="5"/>
        <v>16.8</v>
      </c>
      <c r="D137" s="71">
        <v>1</v>
      </c>
      <c r="E137" s="60" t="s">
        <v>131</v>
      </c>
      <c r="F137" s="4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s="44" customFormat="1" ht="16.2" customHeight="1" x14ac:dyDescent="0.2">
      <c r="A138" s="56" t="s">
        <v>134</v>
      </c>
      <c r="B138" s="35">
        <f t="shared" si="4"/>
        <v>259.8</v>
      </c>
      <c r="C138" s="35">
        <f t="shared" si="5"/>
        <v>267.39999999999998</v>
      </c>
      <c r="D138" s="71">
        <v>15.91</v>
      </c>
      <c r="E138" s="60" t="s">
        <v>135</v>
      </c>
      <c r="F138" s="4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s="44" customFormat="1" ht="16.2" customHeight="1" x14ac:dyDescent="0.2">
      <c r="A139" s="56" t="s">
        <v>136</v>
      </c>
      <c r="B139" s="35">
        <f t="shared" si="4"/>
        <v>270.8</v>
      </c>
      <c r="C139" s="35">
        <f t="shared" si="5"/>
        <v>278.7</v>
      </c>
      <c r="D139" s="71">
        <v>16.579999999999998</v>
      </c>
      <c r="E139" s="60" t="s">
        <v>135</v>
      </c>
      <c r="F139" s="4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s="44" customFormat="1" ht="16.2" customHeight="1" x14ac:dyDescent="0.2">
      <c r="A140" s="56" t="s">
        <v>137</v>
      </c>
      <c r="B140" s="35">
        <f t="shared" si="4"/>
        <v>229.3</v>
      </c>
      <c r="C140" s="35">
        <f t="shared" si="5"/>
        <v>236</v>
      </c>
      <c r="D140" s="71">
        <v>14.04</v>
      </c>
      <c r="E140" s="60" t="s">
        <v>135</v>
      </c>
      <c r="F140" s="4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s="44" customFormat="1" ht="16.2" customHeight="1" x14ac:dyDescent="0.2">
      <c r="A141" s="56" t="s">
        <v>138</v>
      </c>
      <c r="B141" s="35">
        <f t="shared" si="4"/>
        <v>587.1</v>
      </c>
      <c r="C141" s="35">
        <f t="shared" si="5"/>
        <v>604.29999999999995</v>
      </c>
      <c r="D141" s="71">
        <v>35.950000000000003</v>
      </c>
      <c r="E141" s="60" t="s">
        <v>135</v>
      </c>
      <c r="F141" s="4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s="44" customFormat="1" ht="16.2" customHeight="1" x14ac:dyDescent="0.2">
      <c r="A142" s="56" t="s">
        <v>139</v>
      </c>
      <c r="B142" s="35">
        <f t="shared" si="4"/>
        <v>130.19999999999999</v>
      </c>
      <c r="C142" s="35">
        <f t="shared" si="5"/>
        <v>134</v>
      </c>
      <c r="D142" s="71">
        <v>7.97</v>
      </c>
      <c r="E142" s="60" t="s">
        <v>135</v>
      </c>
      <c r="F142" s="4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s="44" customFormat="1" ht="16.2" customHeight="1" x14ac:dyDescent="0.2">
      <c r="A143" s="56" t="s">
        <v>140</v>
      </c>
      <c r="B143" s="35">
        <f t="shared" si="4"/>
        <v>130.19999999999999</v>
      </c>
      <c r="C143" s="35">
        <f t="shared" si="5"/>
        <v>134</v>
      </c>
      <c r="D143" s="71">
        <v>7.97</v>
      </c>
      <c r="E143" s="60" t="s">
        <v>135</v>
      </c>
      <c r="F143" s="4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s="44" customFormat="1" ht="16.2" customHeight="1" x14ac:dyDescent="0.2">
      <c r="A144" s="56" t="s">
        <v>141</v>
      </c>
      <c r="B144" s="35">
        <f t="shared" si="4"/>
        <v>587.1</v>
      </c>
      <c r="C144" s="35">
        <f t="shared" si="5"/>
        <v>604.29999999999995</v>
      </c>
      <c r="D144" s="71">
        <v>35.950000000000003</v>
      </c>
      <c r="E144" s="60" t="s">
        <v>135</v>
      </c>
      <c r="F144" s="4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s="44" customFormat="1" ht="16.2" customHeight="1" x14ac:dyDescent="0.2">
      <c r="A145" s="56" t="s">
        <v>142</v>
      </c>
      <c r="B145" s="35">
        <f t="shared" si="4"/>
        <v>782.7</v>
      </c>
      <c r="C145" s="35">
        <f t="shared" si="5"/>
        <v>805.7</v>
      </c>
      <c r="D145" s="71">
        <v>47.93</v>
      </c>
      <c r="E145" s="60" t="s">
        <v>135</v>
      </c>
      <c r="F145" s="4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s="44" customFormat="1" ht="16.2" customHeight="1" x14ac:dyDescent="0.2">
      <c r="A146" s="56" t="s">
        <v>143</v>
      </c>
      <c r="B146" s="35">
        <f t="shared" si="4"/>
        <v>978.5</v>
      </c>
      <c r="C146" s="35">
        <f t="shared" si="5"/>
        <v>1007.3</v>
      </c>
      <c r="D146" s="71">
        <v>59.92</v>
      </c>
      <c r="E146" s="60" t="s">
        <v>135</v>
      </c>
      <c r="F146" s="4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s="44" customFormat="1" ht="16.2" customHeight="1" x14ac:dyDescent="0.2">
      <c r="A147" s="56" t="s">
        <v>144</v>
      </c>
      <c r="B147" s="35">
        <f t="shared" si="4"/>
        <v>61.7</v>
      </c>
      <c r="C147" s="35">
        <f t="shared" si="5"/>
        <v>63.5</v>
      </c>
      <c r="D147" s="71">
        <v>3.78</v>
      </c>
      <c r="E147" s="60" t="s">
        <v>135</v>
      </c>
      <c r="F147" s="4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s="44" customFormat="1" ht="16.2" customHeight="1" x14ac:dyDescent="0.2">
      <c r="A148" s="56" t="s">
        <v>145</v>
      </c>
      <c r="B148" s="35">
        <f t="shared" si="4"/>
        <v>73.2</v>
      </c>
      <c r="C148" s="35">
        <f t="shared" si="5"/>
        <v>75.3</v>
      </c>
      <c r="D148" s="71">
        <v>4.4800000000000004</v>
      </c>
      <c r="E148" s="60" t="s">
        <v>135</v>
      </c>
      <c r="F148" s="4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s="44" customFormat="1" ht="16.2" customHeight="1" x14ac:dyDescent="0.2">
      <c r="A149" s="56" t="s">
        <v>146</v>
      </c>
      <c r="B149" s="35">
        <f t="shared" si="4"/>
        <v>453.8</v>
      </c>
      <c r="C149" s="35">
        <f t="shared" si="5"/>
        <v>467.1</v>
      </c>
      <c r="D149" s="71">
        <v>27.79</v>
      </c>
      <c r="E149" s="60" t="s">
        <v>147</v>
      </c>
      <c r="F149" s="4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s="44" customFormat="1" ht="16.2" customHeight="1" x14ac:dyDescent="0.2">
      <c r="A150" s="56" t="s">
        <v>148</v>
      </c>
      <c r="B150" s="35">
        <f t="shared" si="4"/>
        <v>309.3</v>
      </c>
      <c r="C150" s="35">
        <f t="shared" si="5"/>
        <v>318.39999999999998</v>
      </c>
      <c r="D150" s="71">
        <v>18.940000000000001</v>
      </c>
      <c r="E150" s="60" t="s">
        <v>147</v>
      </c>
      <c r="F150" s="4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s="44" customFormat="1" ht="16.2" customHeight="1" x14ac:dyDescent="0.2">
      <c r="A151" s="56" t="s">
        <v>149</v>
      </c>
      <c r="B151" s="35">
        <f t="shared" si="4"/>
        <v>237.1</v>
      </c>
      <c r="C151" s="35">
        <f t="shared" si="5"/>
        <v>244.1</v>
      </c>
      <c r="D151" s="71">
        <v>14.52</v>
      </c>
      <c r="E151" s="60" t="s">
        <v>147</v>
      </c>
      <c r="F151" s="4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s="44" customFormat="1" ht="16.2" customHeight="1" x14ac:dyDescent="0.2">
      <c r="A152" s="56" t="s">
        <v>150</v>
      </c>
      <c r="B152" s="35">
        <f t="shared" si="4"/>
        <v>216.5</v>
      </c>
      <c r="C152" s="35">
        <f t="shared" si="5"/>
        <v>222.9</v>
      </c>
      <c r="D152" s="71">
        <v>13.26</v>
      </c>
      <c r="E152" s="60" t="s">
        <v>147</v>
      </c>
      <c r="F152" s="4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s="44" customFormat="1" ht="16.2" customHeight="1" x14ac:dyDescent="0.2">
      <c r="A153" s="56" t="s">
        <v>151</v>
      </c>
      <c r="B153" s="35">
        <f t="shared" si="4"/>
        <v>426.4</v>
      </c>
      <c r="C153" s="35">
        <f t="shared" si="5"/>
        <v>438.9</v>
      </c>
      <c r="D153" s="71">
        <v>26.11</v>
      </c>
      <c r="E153" s="60" t="s">
        <v>147</v>
      </c>
      <c r="F153" s="4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s="44" customFormat="1" ht="16.2" customHeight="1" x14ac:dyDescent="0.2">
      <c r="A154" s="56" t="s">
        <v>152</v>
      </c>
      <c r="B154" s="35">
        <f t="shared" si="4"/>
        <v>237.1</v>
      </c>
      <c r="C154" s="35">
        <f t="shared" si="5"/>
        <v>244.1</v>
      </c>
      <c r="D154" s="71">
        <v>14.52</v>
      </c>
      <c r="E154" s="60" t="s">
        <v>147</v>
      </c>
      <c r="F154" s="4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s="44" customFormat="1" ht="16.2" customHeight="1" x14ac:dyDescent="0.2">
      <c r="A155" s="56" t="s">
        <v>153</v>
      </c>
      <c r="B155" s="35">
        <f t="shared" si="4"/>
        <v>110.1</v>
      </c>
      <c r="C155" s="35">
        <f t="shared" si="5"/>
        <v>113.3</v>
      </c>
      <c r="D155" s="71">
        <v>6.74</v>
      </c>
      <c r="E155" s="60" t="s">
        <v>147</v>
      </c>
      <c r="F155" s="4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s="44" customFormat="1" ht="16.2" customHeight="1" x14ac:dyDescent="0.2">
      <c r="A156" s="56" t="s">
        <v>154</v>
      </c>
      <c r="B156" s="35">
        <f t="shared" ref="B156:B201" si="6">ROUND(D156*$B$4,1)</f>
        <v>106.5</v>
      </c>
      <c r="C156" s="35">
        <f t="shared" si="5"/>
        <v>109.6</v>
      </c>
      <c r="D156" s="71">
        <v>6.52</v>
      </c>
      <c r="E156" s="60" t="s">
        <v>147</v>
      </c>
      <c r="F156" s="4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s="44" customFormat="1" ht="16.2" customHeight="1" x14ac:dyDescent="0.2">
      <c r="A157" s="56" t="s">
        <v>155</v>
      </c>
      <c r="B157" s="35">
        <f t="shared" si="6"/>
        <v>45.6</v>
      </c>
      <c r="C157" s="35">
        <f t="shared" ref="C157:C201" si="7">ROUND(D157*$B$6,1)</f>
        <v>46.9</v>
      </c>
      <c r="D157" s="71">
        <v>2.79</v>
      </c>
      <c r="E157" s="60" t="s">
        <v>147</v>
      </c>
      <c r="F157" s="4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s="44" customFormat="1" ht="16.2" customHeight="1" x14ac:dyDescent="0.2">
      <c r="A158" s="56" t="s">
        <v>156</v>
      </c>
      <c r="B158" s="35">
        <f t="shared" si="6"/>
        <v>110.1</v>
      </c>
      <c r="C158" s="35">
        <f t="shared" si="7"/>
        <v>113.3</v>
      </c>
      <c r="D158" s="71">
        <v>6.74</v>
      </c>
      <c r="E158" s="60" t="s">
        <v>147</v>
      </c>
      <c r="F158" s="4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s="44" customFormat="1" ht="16.2" customHeight="1" x14ac:dyDescent="0.2">
      <c r="A159" s="56" t="s">
        <v>157</v>
      </c>
      <c r="B159" s="35">
        <f t="shared" si="6"/>
        <v>106.5</v>
      </c>
      <c r="C159" s="35">
        <f t="shared" si="7"/>
        <v>109.6</v>
      </c>
      <c r="D159" s="71">
        <v>6.52</v>
      </c>
      <c r="E159" s="60" t="s">
        <v>147</v>
      </c>
      <c r="F159" s="4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s="44" customFormat="1" ht="16.2" customHeight="1" x14ac:dyDescent="0.2">
      <c r="A160" s="56" t="s">
        <v>158</v>
      </c>
      <c r="B160" s="35">
        <f t="shared" si="6"/>
        <v>1307.9000000000001</v>
      </c>
      <c r="C160" s="35">
        <f t="shared" si="7"/>
        <v>1346.3</v>
      </c>
      <c r="D160" s="71">
        <v>80.09</v>
      </c>
      <c r="E160" s="60" t="s">
        <v>147</v>
      </c>
      <c r="F160" s="4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s="44" customFormat="1" ht="16.2" customHeight="1" x14ac:dyDescent="0.2">
      <c r="A161" s="56" t="s">
        <v>159</v>
      </c>
      <c r="B161" s="35">
        <f t="shared" si="6"/>
        <v>1307.9000000000001</v>
      </c>
      <c r="C161" s="35">
        <f t="shared" si="7"/>
        <v>1346.3</v>
      </c>
      <c r="D161" s="71">
        <v>80.09</v>
      </c>
      <c r="E161" s="60" t="s">
        <v>147</v>
      </c>
      <c r="F161" s="4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s="44" customFormat="1" ht="16.2" customHeight="1" x14ac:dyDescent="0.2">
      <c r="A162" s="56" t="s">
        <v>160</v>
      </c>
      <c r="B162" s="35">
        <f t="shared" si="6"/>
        <v>1307.9000000000001</v>
      </c>
      <c r="C162" s="35">
        <f t="shared" si="7"/>
        <v>1346.3</v>
      </c>
      <c r="D162" s="71">
        <v>80.09</v>
      </c>
      <c r="E162" s="60" t="s">
        <v>147</v>
      </c>
      <c r="F162" s="4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s="44" customFormat="1" ht="16.2" customHeight="1" x14ac:dyDescent="0.2">
      <c r="A163" s="56" t="s">
        <v>161</v>
      </c>
      <c r="B163" s="35">
        <f t="shared" si="6"/>
        <v>1329.3</v>
      </c>
      <c r="C163" s="35">
        <f t="shared" si="7"/>
        <v>1368.3</v>
      </c>
      <c r="D163" s="71">
        <v>81.400000000000006</v>
      </c>
      <c r="E163" s="60" t="s">
        <v>147</v>
      </c>
      <c r="F163" s="4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s="44" customFormat="1" ht="16.2" customHeight="1" x14ac:dyDescent="0.2">
      <c r="A164" s="56" t="s">
        <v>162</v>
      </c>
      <c r="B164" s="35">
        <f t="shared" si="6"/>
        <v>1038.3</v>
      </c>
      <c r="C164" s="35">
        <f t="shared" si="7"/>
        <v>1068.8</v>
      </c>
      <c r="D164" s="71">
        <v>63.58</v>
      </c>
      <c r="E164" s="60" t="s">
        <v>147</v>
      </c>
      <c r="F164" s="4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s="44" customFormat="1" ht="16.2" customHeight="1" x14ac:dyDescent="0.2">
      <c r="A165" s="56" t="s">
        <v>163</v>
      </c>
      <c r="B165" s="35">
        <f t="shared" si="6"/>
        <v>98.6</v>
      </c>
      <c r="C165" s="35">
        <f t="shared" si="7"/>
        <v>101.5</v>
      </c>
      <c r="D165" s="71">
        <v>6.04</v>
      </c>
      <c r="E165" s="60" t="s">
        <v>147</v>
      </c>
      <c r="F165" s="4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s="44" customFormat="1" ht="16.2" customHeight="1" x14ac:dyDescent="0.2">
      <c r="A166" s="56" t="s">
        <v>164</v>
      </c>
      <c r="B166" s="35">
        <f t="shared" si="6"/>
        <v>123.5</v>
      </c>
      <c r="C166" s="35">
        <f t="shared" si="7"/>
        <v>127.1</v>
      </c>
      <c r="D166" s="71">
        <v>7.56</v>
      </c>
      <c r="E166" s="60" t="s">
        <v>147</v>
      </c>
      <c r="F166" s="4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s="44" customFormat="1" ht="16.2" customHeight="1" x14ac:dyDescent="0.2">
      <c r="A167" s="56" t="s">
        <v>165</v>
      </c>
      <c r="B167" s="35">
        <f t="shared" si="6"/>
        <v>1120.2</v>
      </c>
      <c r="C167" s="35">
        <f t="shared" si="7"/>
        <v>1153.2</v>
      </c>
      <c r="D167" s="71">
        <v>68.599999999999994</v>
      </c>
      <c r="E167" s="60" t="s">
        <v>166</v>
      </c>
      <c r="F167" s="4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s="44" customFormat="1" ht="16.2" customHeight="1" x14ac:dyDescent="0.2">
      <c r="A168" s="56" t="s">
        <v>167</v>
      </c>
      <c r="B168" s="35">
        <f t="shared" si="6"/>
        <v>1683.6</v>
      </c>
      <c r="C168" s="35">
        <f t="shared" si="7"/>
        <v>1733.1</v>
      </c>
      <c r="D168" s="71">
        <v>103.1</v>
      </c>
      <c r="E168" s="60" t="s">
        <v>166</v>
      </c>
      <c r="F168" s="4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s="44" customFormat="1" ht="16.2" customHeight="1" x14ac:dyDescent="0.2">
      <c r="A169" s="56" t="s">
        <v>168</v>
      </c>
      <c r="B169" s="35">
        <f t="shared" si="6"/>
        <v>1683.6</v>
      </c>
      <c r="C169" s="35">
        <f t="shared" si="7"/>
        <v>1733.1</v>
      </c>
      <c r="D169" s="71">
        <v>103.1</v>
      </c>
      <c r="E169" s="60" t="s">
        <v>166</v>
      </c>
      <c r="F169" s="4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s="44" customFormat="1" ht="16.2" customHeight="1" x14ac:dyDescent="0.2">
      <c r="A170" s="56" t="s">
        <v>169</v>
      </c>
      <c r="B170" s="35">
        <f t="shared" si="6"/>
        <v>783.8</v>
      </c>
      <c r="C170" s="35">
        <f t="shared" si="7"/>
        <v>806.9</v>
      </c>
      <c r="D170" s="71">
        <v>48</v>
      </c>
      <c r="E170" s="60" t="s">
        <v>166</v>
      </c>
      <c r="F170" s="4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s="44" customFormat="1" ht="16.2" customHeight="1" x14ac:dyDescent="0.2">
      <c r="A171" s="56" t="s">
        <v>170</v>
      </c>
      <c r="B171" s="35">
        <f t="shared" si="6"/>
        <v>27.8</v>
      </c>
      <c r="C171" s="35">
        <f t="shared" si="7"/>
        <v>28.6</v>
      </c>
      <c r="D171" s="71">
        <v>1.7</v>
      </c>
      <c r="E171" s="60" t="s">
        <v>166</v>
      </c>
      <c r="F171" s="4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s="44" customFormat="1" ht="16.2" customHeight="1" x14ac:dyDescent="0.2">
      <c r="A172" s="56" t="s">
        <v>171</v>
      </c>
      <c r="B172" s="35">
        <f t="shared" si="6"/>
        <v>1949.8</v>
      </c>
      <c r="C172" s="35">
        <f t="shared" si="7"/>
        <v>2007.1</v>
      </c>
      <c r="D172" s="71">
        <v>119.4</v>
      </c>
      <c r="E172" s="60" t="s">
        <v>166</v>
      </c>
      <c r="F172" s="4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s="44" customFormat="1" ht="16.2" customHeight="1" x14ac:dyDescent="0.2">
      <c r="A173" s="56" t="s">
        <v>172</v>
      </c>
      <c r="B173" s="35">
        <f t="shared" si="6"/>
        <v>292</v>
      </c>
      <c r="C173" s="35">
        <f t="shared" si="7"/>
        <v>300.60000000000002</v>
      </c>
      <c r="D173" s="71">
        <v>17.88</v>
      </c>
      <c r="E173" s="60" t="s">
        <v>173</v>
      </c>
      <c r="F173" s="4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s="44" customFormat="1" ht="16.2" customHeight="1" x14ac:dyDescent="0.2">
      <c r="A174" s="56" t="s">
        <v>174</v>
      </c>
      <c r="B174" s="35">
        <f t="shared" si="6"/>
        <v>493</v>
      </c>
      <c r="C174" s="35">
        <f t="shared" si="7"/>
        <v>507.5</v>
      </c>
      <c r="D174" s="71">
        <v>30.19</v>
      </c>
      <c r="E174" s="60" t="s">
        <v>173</v>
      </c>
      <c r="F174" s="4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s="44" customFormat="1" ht="16.2" customHeight="1" x14ac:dyDescent="0.2">
      <c r="A175" s="56" t="s">
        <v>175</v>
      </c>
      <c r="B175" s="35">
        <f t="shared" si="6"/>
        <v>983.4</v>
      </c>
      <c r="C175" s="35">
        <f t="shared" si="7"/>
        <v>1012.3</v>
      </c>
      <c r="D175" s="71">
        <v>60.22</v>
      </c>
      <c r="E175" s="60" t="s">
        <v>173</v>
      </c>
      <c r="F175" s="4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s="44" customFormat="1" ht="16.2" customHeight="1" x14ac:dyDescent="0.2">
      <c r="A176" s="56" t="s">
        <v>176</v>
      </c>
      <c r="B176" s="35">
        <f t="shared" si="6"/>
        <v>995.2</v>
      </c>
      <c r="C176" s="35">
        <f t="shared" si="7"/>
        <v>1024.4000000000001</v>
      </c>
      <c r="D176" s="71">
        <v>60.94</v>
      </c>
      <c r="E176" s="60" t="s">
        <v>173</v>
      </c>
      <c r="F176" s="4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s="44" customFormat="1" ht="16.2" customHeight="1" x14ac:dyDescent="0.2">
      <c r="A177" s="56" t="s">
        <v>177</v>
      </c>
      <c r="B177" s="35">
        <f t="shared" si="6"/>
        <v>1775.2</v>
      </c>
      <c r="C177" s="35">
        <f t="shared" si="7"/>
        <v>1827.4</v>
      </c>
      <c r="D177" s="71">
        <v>108.71</v>
      </c>
      <c r="E177" s="60" t="s">
        <v>173</v>
      </c>
      <c r="F177" s="4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s="44" customFormat="1" ht="16.2" customHeight="1" x14ac:dyDescent="0.2">
      <c r="A178" s="56" t="s">
        <v>178</v>
      </c>
      <c r="B178" s="35">
        <f t="shared" si="6"/>
        <v>1775.2</v>
      </c>
      <c r="C178" s="35">
        <f t="shared" si="7"/>
        <v>1827.4</v>
      </c>
      <c r="D178" s="71">
        <v>108.71</v>
      </c>
      <c r="E178" s="60" t="s">
        <v>173</v>
      </c>
      <c r="F178" s="4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s="44" customFormat="1" ht="16.2" customHeight="1" x14ac:dyDescent="0.2">
      <c r="A179" s="56" t="s">
        <v>179</v>
      </c>
      <c r="B179" s="35">
        <f t="shared" si="6"/>
        <v>2487.4</v>
      </c>
      <c r="C179" s="35">
        <f t="shared" si="7"/>
        <v>2560.5</v>
      </c>
      <c r="D179" s="71">
        <v>152.32</v>
      </c>
      <c r="E179" s="60" t="s">
        <v>173</v>
      </c>
      <c r="F179" s="4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s="44" customFormat="1" ht="16.2" customHeight="1" x14ac:dyDescent="0.2">
      <c r="A180" s="56" t="s">
        <v>180</v>
      </c>
      <c r="B180" s="35">
        <f t="shared" si="6"/>
        <v>983.4</v>
      </c>
      <c r="C180" s="35">
        <f t="shared" si="7"/>
        <v>1012.3</v>
      </c>
      <c r="D180" s="71">
        <v>60.22</v>
      </c>
      <c r="E180" s="60" t="s">
        <v>173</v>
      </c>
      <c r="F180" s="4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s="44" customFormat="1" ht="16.2" customHeight="1" x14ac:dyDescent="0.2">
      <c r="A181" s="56" t="s">
        <v>181</v>
      </c>
      <c r="B181" s="35">
        <f t="shared" si="6"/>
        <v>995.2</v>
      </c>
      <c r="C181" s="35">
        <f t="shared" si="7"/>
        <v>1024.4000000000001</v>
      </c>
      <c r="D181" s="71">
        <v>60.94</v>
      </c>
      <c r="E181" s="60" t="s">
        <v>173</v>
      </c>
      <c r="F181" s="4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s="44" customFormat="1" ht="16.2" customHeight="1" x14ac:dyDescent="0.2">
      <c r="A182" s="56" t="s">
        <v>182</v>
      </c>
      <c r="B182" s="35">
        <f t="shared" si="6"/>
        <v>148.1</v>
      </c>
      <c r="C182" s="35">
        <f t="shared" si="7"/>
        <v>152.5</v>
      </c>
      <c r="D182" s="71">
        <v>9.07</v>
      </c>
      <c r="E182" s="60" t="s">
        <v>173</v>
      </c>
      <c r="F182" s="4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s="44" customFormat="1" ht="16.2" customHeight="1" x14ac:dyDescent="0.2">
      <c r="A183" s="56" t="s">
        <v>170</v>
      </c>
      <c r="B183" s="35">
        <f t="shared" si="6"/>
        <v>131.1</v>
      </c>
      <c r="C183" s="35">
        <f t="shared" si="7"/>
        <v>135</v>
      </c>
      <c r="D183" s="71">
        <v>8.0299999999999994</v>
      </c>
      <c r="E183" s="60" t="s">
        <v>173</v>
      </c>
      <c r="F183" s="4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s="44" customFormat="1" ht="16.2" customHeight="1" x14ac:dyDescent="0.2">
      <c r="A184" s="56" t="s">
        <v>183</v>
      </c>
      <c r="B184" s="35">
        <f t="shared" si="6"/>
        <v>301.3</v>
      </c>
      <c r="C184" s="35">
        <f t="shared" si="7"/>
        <v>310.10000000000002</v>
      </c>
      <c r="D184" s="71">
        <v>18.45</v>
      </c>
      <c r="E184" s="60" t="s">
        <v>173</v>
      </c>
      <c r="F184" s="4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s="44" customFormat="1" ht="16.2" customHeight="1" x14ac:dyDescent="0.2">
      <c r="A185" s="56" t="s">
        <v>184</v>
      </c>
      <c r="B185" s="35">
        <f t="shared" si="6"/>
        <v>301.3</v>
      </c>
      <c r="C185" s="35">
        <f t="shared" si="7"/>
        <v>310.10000000000002</v>
      </c>
      <c r="D185" s="71">
        <v>18.45</v>
      </c>
      <c r="E185" s="60" t="s">
        <v>173</v>
      </c>
      <c r="F185" s="4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s="44" customFormat="1" ht="16.2" customHeight="1" x14ac:dyDescent="0.2">
      <c r="A186" s="61" t="s">
        <v>185</v>
      </c>
      <c r="B186" s="35">
        <f t="shared" si="6"/>
        <v>136.69999999999999</v>
      </c>
      <c r="C186" s="35">
        <f t="shared" si="7"/>
        <v>140.69999999999999</v>
      </c>
      <c r="D186" s="72">
        <v>8.3699999999999992</v>
      </c>
      <c r="E186" s="62" t="s">
        <v>173</v>
      </c>
      <c r="F186" s="4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s="44" customFormat="1" ht="16.2" customHeight="1" x14ac:dyDescent="0.2">
      <c r="A187" s="56" t="s">
        <v>186</v>
      </c>
      <c r="B187" s="35">
        <f t="shared" si="6"/>
        <v>94.6</v>
      </c>
      <c r="C187" s="35">
        <f t="shared" si="7"/>
        <v>97.3</v>
      </c>
      <c r="D187" s="71">
        <v>5.79</v>
      </c>
      <c r="E187" s="60" t="s">
        <v>187</v>
      </c>
      <c r="F187" s="4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s="44" customFormat="1" ht="16.2" customHeight="1" x14ac:dyDescent="0.2">
      <c r="A188" s="56" t="s">
        <v>188</v>
      </c>
      <c r="B188" s="35">
        <f t="shared" si="6"/>
        <v>240.9</v>
      </c>
      <c r="C188" s="35">
        <f t="shared" si="7"/>
        <v>247.9</v>
      </c>
      <c r="D188" s="71">
        <v>14.75</v>
      </c>
      <c r="E188" s="60" t="s">
        <v>187</v>
      </c>
      <c r="F188" s="4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s="44" customFormat="1" ht="16.2" customHeight="1" x14ac:dyDescent="0.2">
      <c r="A189" s="56" t="s">
        <v>189</v>
      </c>
      <c r="B189" s="35">
        <f t="shared" si="6"/>
        <v>447.8</v>
      </c>
      <c r="C189" s="35">
        <f t="shared" si="7"/>
        <v>460.9</v>
      </c>
      <c r="D189" s="71">
        <v>27.42</v>
      </c>
      <c r="E189" s="60" t="s">
        <v>187</v>
      </c>
      <c r="F189" s="4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s="44" customFormat="1" ht="16.2" customHeight="1" x14ac:dyDescent="0.2">
      <c r="A190" s="56" t="s">
        <v>190</v>
      </c>
      <c r="B190" s="35">
        <f t="shared" si="6"/>
        <v>89.5</v>
      </c>
      <c r="C190" s="35">
        <f t="shared" si="7"/>
        <v>92.1</v>
      </c>
      <c r="D190" s="71">
        <v>5.48</v>
      </c>
      <c r="E190" s="60" t="s">
        <v>187</v>
      </c>
      <c r="F190" s="4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s="44" customFormat="1" ht="16.2" customHeight="1" x14ac:dyDescent="0.2">
      <c r="A191" s="56" t="s">
        <v>191</v>
      </c>
      <c r="B191" s="35">
        <f t="shared" si="6"/>
        <v>121.2</v>
      </c>
      <c r="C191" s="35">
        <f t="shared" si="7"/>
        <v>124.7</v>
      </c>
      <c r="D191" s="71">
        <v>7.42</v>
      </c>
      <c r="E191" s="60" t="s">
        <v>187</v>
      </c>
      <c r="F191" s="4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s="44" customFormat="1" ht="16.2" customHeight="1" x14ac:dyDescent="0.2">
      <c r="A192" s="56" t="s">
        <v>192</v>
      </c>
      <c r="B192" s="35">
        <f t="shared" si="6"/>
        <v>94.6</v>
      </c>
      <c r="C192" s="35">
        <f t="shared" si="7"/>
        <v>97.3</v>
      </c>
      <c r="D192" s="71">
        <v>5.79</v>
      </c>
      <c r="E192" s="60" t="s">
        <v>187</v>
      </c>
      <c r="F192" s="4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s="44" customFormat="1" ht="16.2" customHeight="1" x14ac:dyDescent="0.2">
      <c r="A193" s="56" t="s">
        <v>193</v>
      </c>
      <c r="B193" s="35">
        <f t="shared" si="6"/>
        <v>94.6</v>
      </c>
      <c r="C193" s="35">
        <f t="shared" si="7"/>
        <v>97.3</v>
      </c>
      <c r="D193" s="71">
        <v>5.79</v>
      </c>
      <c r="E193" s="60" t="s">
        <v>187</v>
      </c>
      <c r="F193" s="4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s="44" customFormat="1" ht="16.2" customHeight="1" x14ac:dyDescent="0.2">
      <c r="A194" s="56" t="s">
        <v>194</v>
      </c>
      <c r="B194" s="35">
        <f t="shared" si="6"/>
        <v>240.9</v>
      </c>
      <c r="C194" s="35">
        <f t="shared" si="7"/>
        <v>247.9</v>
      </c>
      <c r="D194" s="71">
        <v>14.75</v>
      </c>
      <c r="E194" s="60" t="s">
        <v>187</v>
      </c>
      <c r="F194" s="4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s="44" customFormat="1" ht="16.2" customHeight="1" x14ac:dyDescent="0.2">
      <c r="A195" s="56" t="s">
        <v>195</v>
      </c>
      <c r="B195" s="35">
        <f t="shared" si="6"/>
        <v>514.9</v>
      </c>
      <c r="C195" s="35">
        <f t="shared" si="7"/>
        <v>530</v>
      </c>
      <c r="D195" s="71">
        <v>31.53</v>
      </c>
      <c r="E195" s="60" t="s">
        <v>187</v>
      </c>
      <c r="F195" s="4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s="44" customFormat="1" ht="16.2" customHeight="1" x14ac:dyDescent="0.2">
      <c r="A196" s="56" t="s">
        <v>196</v>
      </c>
      <c r="B196" s="35">
        <f t="shared" si="6"/>
        <v>103</v>
      </c>
      <c r="C196" s="35">
        <f t="shared" si="7"/>
        <v>106.1</v>
      </c>
      <c r="D196" s="71">
        <v>6.31</v>
      </c>
      <c r="E196" s="60" t="s">
        <v>187</v>
      </c>
      <c r="F196" s="4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s="44" customFormat="1" ht="16.2" customHeight="1" x14ac:dyDescent="0.2">
      <c r="A197" s="56" t="s">
        <v>197</v>
      </c>
      <c r="B197" s="35">
        <f t="shared" si="6"/>
        <v>54.9</v>
      </c>
      <c r="C197" s="35">
        <f t="shared" si="7"/>
        <v>56.5</v>
      </c>
      <c r="D197" s="71">
        <v>3.36</v>
      </c>
      <c r="E197" s="60" t="s">
        <v>187</v>
      </c>
      <c r="F197" s="4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s="44" customFormat="1" ht="16.2" customHeight="1" x14ac:dyDescent="0.2">
      <c r="A198" s="56" t="s">
        <v>198</v>
      </c>
      <c r="B198" s="35">
        <f t="shared" si="6"/>
        <v>54.9</v>
      </c>
      <c r="C198" s="35">
        <f t="shared" si="7"/>
        <v>56.5</v>
      </c>
      <c r="D198" s="71">
        <v>3.36</v>
      </c>
      <c r="E198" s="60" t="s">
        <v>187</v>
      </c>
      <c r="F198" s="4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s="44" customFormat="1" ht="16.2" customHeight="1" x14ac:dyDescent="0.2">
      <c r="A199" s="56" t="s">
        <v>199</v>
      </c>
      <c r="B199" s="35">
        <f t="shared" si="6"/>
        <v>5225.6000000000004</v>
      </c>
      <c r="C199" s="35">
        <f t="shared" si="7"/>
        <v>5379.2</v>
      </c>
      <c r="D199" s="71">
        <v>320</v>
      </c>
      <c r="E199" s="60" t="s">
        <v>200</v>
      </c>
      <c r="F199" s="4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s="44" customFormat="1" ht="16.2" customHeight="1" x14ac:dyDescent="0.2">
      <c r="A200" s="56" t="s">
        <v>201</v>
      </c>
      <c r="B200" s="35">
        <f t="shared" si="6"/>
        <v>5225.6000000000004</v>
      </c>
      <c r="C200" s="35">
        <f t="shared" si="7"/>
        <v>5379.2</v>
      </c>
      <c r="D200" s="71">
        <v>320</v>
      </c>
      <c r="E200" s="60" t="s">
        <v>200</v>
      </c>
      <c r="F200" s="4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s="44" customFormat="1" ht="16.2" customHeight="1" x14ac:dyDescent="0.2">
      <c r="A201" s="61" t="s">
        <v>202</v>
      </c>
      <c r="B201" s="35">
        <f t="shared" si="6"/>
        <v>1420.7</v>
      </c>
      <c r="C201" s="35">
        <f t="shared" si="7"/>
        <v>1462.5</v>
      </c>
      <c r="D201" s="72">
        <v>87</v>
      </c>
      <c r="E201" s="60" t="s">
        <v>200</v>
      </c>
      <c r="F201" s="4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6.2" customHeight="1" x14ac:dyDescent="0.2">
      <c r="A202" s="11"/>
      <c r="B202" s="18"/>
      <c r="C202" s="19"/>
      <c r="D202" s="22"/>
      <c r="E202" s="11"/>
      <c r="F202" s="41"/>
    </row>
    <row r="203" spans="1:19" ht="16.2" customHeight="1" x14ac:dyDescent="0.2">
      <c r="A203" s="32" t="s">
        <v>203</v>
      </c>
      <c r="E203" s="1"/>
      <c r="F203" s="41"/>
    </row>
    <row r="204" spans="1:19" ht="16.2" customHeight="1" x14ac:dyDescent="0.2">
      <c r="A204" s="5"/>
      <c r="E204" s="1"/>
      <c r="F204" s="41"/>
    </row>
    <row r="205" spans="1:19" s="44" customFormat="1" ht="16.2" customHeight="1" thickBot="1" x14ac:dyDescent="0.25">
      <c r="A205" s="26" t="s">
        <v>5</v>
      </c>
      <c r="B205" s="1"/>
      <c r="C205" s="2"/>
      <c r="D205" s="3"/>
      <c r="E205" s="1"/>
      <c r="F205" s="4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s="44" customFormat="1" ht="16.2" customHeight="1" thickTop="1" x14ac:dyDescent="0.25">
      <c r="A206" s="27" t="s">
        <v>204</v>
      </c>
      <c r="B206" s="31" t="s">
        <v>205</v>
      </c>
      <c r="C206" s="31" t="s">
        <v>514</v>
      </c>
      <c r="D206" s="28" t="s">
        <v>206</v>
      </c>
      <c r="E206" s="29" t="s">
        <v>9</v>
      </c>
      <c r="F206" s="4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s="44" customFormat="1" ht="16.2" customHeight="1" x14ac:dyDescent="0.2">
      <c r="A207" s="50" t="s">
        <v>207</v>
      </c>
      <c r="B207" s="35">
        <f t="shared" ref="B207:B222" si="8">ROUND(D207*$B$5,0)</f>
        <v>1976</v>
      </c>
      <c r="C207" s="35">
        <f>ROUND(D207*$B$7,0)</f>
        <v>2035</v>
      </c>
      <c r="D207" s="73">
        <v>10</v>
      </c>
      <c r="E207" s="53" t="s">
        <v>208</v>
      </c>
      <c r="F207" s="4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s="44" customFormat="1" ht="16.2" customHeight="1" x14ac:dyDescent="0.2">
      <c r="A208" s="50" t="s">
        <v>209</v>
      </c>
      <c r="B208" s="35">
        <f t="shared" si="8"/>
        <v>1976</v>
      </c>
      <c r="C208" s="35">
        <f t="shared" ref="C208:C222" si="9">ROUND(D208*$B$7,0)</f>
        <v>2035</v>
      </c>
      <c r="D208" s="73">
        <v>10</v>
      </c>
      <c r="E208" s="53" t="s">
        <v>208</v>
      </c>
      <c r="F208" s="4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s="44" customFormat="1" ht="16.2" customHeight="1" x14ac:dyDescent="0.2">
      <c r="A209" s="50" t="s">
        <v>210</v>
      </c>
      <c r="B209" s="35">
        <f t="shared" si="8"/>
        <v>2371</v>
      </c>
      <c r="C209" s="35">
        <f t="shared" si="9"/>
        <v>2442</v>
      </c>
      <c r="D209" s="73">
        <v>12</v>
      </c>
      <c r="E209" s="53" t="s">
        <v>208</v>
      </c>
      <c r="F209" s="4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s="44" customFormat="1" ht="16.2" customHeight="1" x14ac:dyDescent="0.2">
      <c r="A210" s="50" t="s">
        <v>211</v>
      </c>
      <c r="B210" s="35">
        <f t="shared" si="8"/>
        <v>2371</v>
      </c>
      <c r="C210" s="35">
        <f t="shared" si="9"/>
        <v>2442</v>
      </c>
      <c r="D210" s="73">
        <v>12</v>
      </c>
      <c r="E210" s="53" t="s">
        <v>208</v>
      </c>
      <c r="F210" s="4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s="44" customFormat="1" ht="16.2" customHeight="1" x14ac:dyDescent="0.2">
      <c r="A211" s="50" t="s">
        <v>212</v>
      </c>
      <c r="B211" s="35">
        <f t="shared" si="8"/>
        <v>988</v>
      </c>
      <c r="C211" s="35">
        <f t="shared" si="9"/>
        <v>1018</v>
      </c>
      <c r="D211" s="73">
        <v>5</v>
      </c>
      <c r="E211" s="53" t="s">
        <v>208</v>
      </c>
      <c r="F211" s="4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s="44" customFormat="1" ht="16.2" customHeight="1" x14ac:dyDescent="0.2">
      <c r="A212" s="50" t="s">
        <v>213</v>
      </c>
      <c r="B212" s="35">
        <f t="shared" si="8"/>
        <v>1976</v>
      </c>
      <c r="C212" s="35">
        <f t="shared" si="9"/>
        <v>2035</v>
      </c>
      <c r="D212" s="73">
        <v>10</v>
      </c>
      <c r="E212" s="53" t="s">
        <v>208</v>
      </c>
      <c r="F212" s="4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s="44" customFormat="1" ht="16.2" customHeight="1" x14ac:dyDescent="0.2">
      <c r="A213" s="50" t="s">
        <v>214</v>
      </c>
      <c r="B213" s="35">
        <f t="shared" si="8"/>
        <v>3952</v>
      </c>
      <c r="C213" s="35">
        <f t="shared" si="9"/>
        <v>4070</v>
      </c>
      <c r="D213" s="73">
        <v>20</v>
      </c>
      <c r="E213" s="53" t="s">
        <v>208</v>
      </c>
      <c r="F213" s="4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s="44" customFormat="1" ht="16.2" customHeight="1" x14ac:dyDescent="0.2">
      <c r="A214" s="50" t="s">
        <v>215</v>
      </c>
      <c r="B214" s="35">
        <f t="shared" si="8"/>
        <v>19759</v>
      </c>
      <c r="C214" s="35">
        <f t="shared" si="9"/>
        <v>20351</v>
      </c>
      <c r="D214" s="73">
        <v>100</v>
      </c>
      <c r="E214" s="53" t="s">
        <v>208</v>
      </c>
      <c r="F214" s="4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s="44" customFormat="1" ht="16.2" customHeight="1" x14ac:dyDescent="0.2">
      <c r="A215" s="50" t="s">
        <v>216</v>
      </c>
      <c r="B215" s="35">
        <f t="shared" si="8"/>
        <v>19759</v>
      </c>
      <c r="C215" s="35">
        <f t="shared" si="9"/>
        <v>20351</v>
      </c>
      <c r="D215" s="73">
        <v>100</v>
      </c>
      <c r="E215" s="53" t="s">
        <v>208</v>
      </c>
      <c r="F215" s="4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s="44" customFormat="1" ht="16.2" customHeight="1" x14ac:dyDescent="0.2">
      <c r="A216" s="50" t="s">
        <v>213</v>
      </c>
      <c r="B216" s="35">
        <f t="shared" si="8"/>
        <v>1976</v>
      </c>
      <c r="C216" s="35">
        <f t="shared" si="9"/>
        <v>2035</v>
      </c>
      <c r="D216" s="73">
        <v>10</v>
      </c>
      <c r="E216" s="53" t="s">
        <v>217</v>
      </c>
      <c r="F216" s="4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s="44" customFormat="1" ht="16.2" customHeight="1" x14ac:dyDescent="0.2">
      <c r="A217" s="50" t="s">
        <v>214</v>
      </c>
      <c r="B217" s="35">
        <f t="shared" si="8"/>
        <v>3952</v>
      </c>
      <c r="C217" s="35">
        <f t="shared" si="9"/>
        <v>4070</v>
      </c>
      <c r="D217" s="73">
        <v>20</v>
      </c>
      <c r="E217" s="53" t="s">
        <v>217</v>
      </c>
      <c r="F217" s="4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s="44" customFormat="1" ht="16.2" customHeight="1" x14ac:dyDescent="0.2">
      <c r="A218" s="50" t="s">
        <v>215</v>
      </c>
      <c r="B218" s="35">
        <f t="shared" si="8"/>
        <v>19759</v>
      </c>
      <c r="C218" s="35">
        <f t="shared" si="9"/>
        <v>20351</v>
      </c>
      <c r="D218" s="73">
        <v>100</v>
      </c>
      <c r="E218" s="53" t="s">
        <v>217</v>
      </c>
      <c r="F218" s="4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s="44" customFormat="1" ht="16.2" customHeight="1" x14ac:dyDescent="0.2">
      <c r="A219" s="50" t="s">
        <v>216</v>
      </c>
      <c r="B219" s="35">
        <f t="shared" si="8"/>
        <v>19759</v>
      </c>
      <c r="C219" s="35">
        <f t="shared" si="9"/>
        <v>20351</v>
      </c>
      <c r="D219" s="73">
        <v>100</v>
      </c>
      <c r="E219" s="53" t="s">
        <v>217</v>
      </c>
      <c r="F219" s="4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s="44" customFormat="1" ht="16.2" customHeight="1" x14ac:dyDescent="0.2">
      <c r="A220" s="50" t="s">
        <v>218</v>
      </c>
      <c r="B220" s="35">
        <f t="shared" si="8"/>
        <v>2371</v>
      </c>
      <c r="C220" s="35">
        <f t="shared" si="9"/>
        <v>2442</v>
      </c>
      <c r="D220" s="73">
        <v>12</v>
      </c>
      <c r="E220" s="53" t="s">
        <v>208</v>
      </c>
      <c r="F220" s="4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s="44" customFormat="1" ht="16.2" customHeight="1" x14ac:dyDescent="0.2">
      <c r="A221" s="50" t="s">
        <v>219</v>
      </c>
      <c r="B221" s="35">
        <f t="shared" si="8"/>
        <v>988</v>
      </c>
      <c r="C221" s="35">
        <f t="shared" si="9"/>
        <v>1018</v>
      </c>
      <c r="D221" s="73">
        <v>5</v>
      </c>
      <c r="E221" s="53" t="s">
        <v>208</v>
      </c>
      <c r="F221" s="4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s="44" customFormat="1" ht="16.2" customHeight="1" x14ac:dyDescent="0.2">
      <c r="A222" s="54" t="s">
        <v>220</v>
      </c>
      <c r="B222" s="35">
        <f t="shared" si="8"/>
        <v>19759</v>
      </c>
      <c r="C222" s="35">
        <f t="shared" si="9"/>
        <v>20351</v>
      </c>
      <c r="D222" s="74">
        <v>100</v>
      </c>
      <c r="E222" s="55" t="s">
        <v>208</v>
      </c>
      <c r="F222" s="4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6.2" customHeight="1" x14ac:dyDescent="0.2">
      <c r="A223" s="9"/>
      <c r="B223" s="21"/>
      <c r="C223" s="19"/>
      <c r="D223" s="23"/>
      <c r="E223" s="10"/>
      <c r="F223" s="41"/>
    </row>
    <row r="224" spans="1:19" s="44" customFormat="1" ht="16.2" customHeight="1" thickBot="1" x14ac:dyDescent="0.25">
      <c r="A224" s="26" t="s">
        <v>26</v>
      </c>
      <c r="B224" s="1"/>
      <c r="C224" s="2"/>
      <c r="D224" s="3"/>
      <c r="E224" s="1"/>
      <c r="F224" s="4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s="48" customFormat="1" ht="16.2" customHeight="1" thickTop="1" x14ac:dyDescent="0.25">
      <c r="A225" s="27" t="s">
        <v>204</v>
      </c>
      <c r="B225" s="31" t="s">
        <v>205</v>
      </c>
      <c r="C225" s="31" t="s">
        <v>514</v>
      </c>
      <c r="D225" s="28" t="s">
        <v>206</v>
      </c>
      <c r="E225" s="30" t="s">
        <v>9</v>
      </c>
      <c r="F225" s="41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</row>
    <row r="226" spans="1:19" s="44" customFormat="1" ht="16.2" customHeight="1" x14ac:dyDescent="0.2">
      <c r="A226" s="54" t="s">
        <v>221</v>
      </c>
      <c r="B226" s="35">
        <f t="shared" ref="B226:B232" si="10">ROUND(D226*$B$5,0)</f>
        <v>11855</v>
      </c>
      <c r="C226" s="35">
        <f t="shared" ref="C226:C250" si="11">ROUND(D226*$B$7,0)</f>
        <v>12211</v>
      </c>
      <c r="D226" s="75">
        <v>60</v>
      </c>
      <c r="E226" s="60" t="s">
        <v>222</v>
      </c>
      <c r="F226" s="4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s="44" customFormat="1" ht="20.399999999999999" x14ac:dyDescent="0.2">
      <c r="A227" s="54" t="s">
        <v>223</v>
      </c>
      <c r="B227" s="35">
        <f t="shared" si="10"/>
        <v>11855</v>
      </c>
      <c r="C227" s="35">
        <f t="shared" si="11"/>
        <v>12211</v>
      </c>
      <c r="D227" s="75">
        <v>60</v>
      </c>
      <c r="E227" s="60" t="s">
        <v>224</v>
      </c>
      <c r="F227" s="4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s="44" customFormat="1" ht="16.2" customHeight="1" x14ac:dyDescent="0.2">
      <c r="A228" s="54" t="s">
        <v>225</v>
      </c>
      <c r="B228" s="35">
        <f t="shared" si="10"/>
        <v>11855</v>
      </c>
      <c r="C228" s="35">
        <f t="shared" si="11"/>
        <v>12211</v>
      </c>
      <c r="D228" s="75">
        <v>60</v>
      </c>
      <c r="E228" s="60" t="s">
        <v>226</v>
      </c>
      <c r="F228" s="4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s="44" customFormat="1" ht="20.399999999999999" x14ac:dyDescent="0.2">
      <c r="A229" s="54" t="s">
        <v>227</v>
      </c>
      <c r="B229" s="35">
        <f t="shared" si="10"/>
        <v>11855</v>
      </c>
      <c r="C229" s="35">
        <f t="shared" si="11"/>
        <v>12211</v>
      </c>
      <c r="D229" s="75">
        <v>60</v>
      </c>
      <c r="E229" s="60" t="s">
        <v>228</v>
      </c>
      <c r="F229" s="4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s="44" customFormat="1" ht="20.399999999999999" x14ac:dyDescent="0.2">
      <c r="A230" s="54" t="s">
        <v>229</v>
      </c>
      <c r="B230" s="35">
        <f t="shared" si="10"/>
        <v>1976</v>
      </c>
      <c r="C230" s="35">
        <f t="shared" si="11"/>
        <v>2035</v>
      </c>
      <c r="D230" s="75">
        <v>10</v>
      </c>
      <c r="E230" s="60" t="s">
        <v>230</v>
      </c>
      <c r="F230" s="4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s="44" customFormat="1" x14ac:dyDescent="0.2">
      <c r="A231" s="54" t="s">
        <v>231</v>
      </c>
      <c r="B231" s="35">
        <f t="shared" si="10"/>
        <v>11855</v>
      </c>
      <c r="C231" s="35">
        <f t="shared" si="11"/>
        <v>12211</v>
      </c>
      <c r="D231" s="75">
        <v>60</v>
      </c>
      <c r="E231" s="60" t="s">
        <v>232</v>
      </c>
      <c r="F231" s="4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s="44" customFormat="1" ht="30.6" x14ac:dyDescent="0.2">
      <c r="A232" s="54" t="s">
        <v>233</v>
      </c>
      <c r="B232" s="35">
        <f t="shared" si="10"/>
        <v>11855</v>
      </c>
      <c r="C232" s="35">
        <f t="shared" si="11"/>
        <v>12211</v>
      </c>
      <c r="D232" s="75">
        <v>60</v>
      </c>
      <c r="E232" s="60" t="s">
        <v>234</v>
      </c>
      <c r="F232" s="4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s="44" customFormat="1" ht="20.399999999999999" x14ac:dyDescent="0.2">
      <c r="A233" s="54" t="s">
        <v>235</v>
      </c>
      <c r="B233" s="35">
        <f>ROUND(240*$B$5,0)</f>
        <v>47422</v>
      </c>
      <c r="C233" s="35">
        <f>ROUND(240*$B$7,0)</f>
        <v>48842</v>
      </c>
      <c r="D233" s="71" t="s">
        <v>236</v>
      </c>
      <c r="E233" s="60" t="s">
        <v>237</v>
      </c>
      <c r="F233" s="4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s="44" customFormat="1" ht="20.399999999999999" x14ac:dyDescent="0.2">
      <c r="A234" s="54" t="s">
        <v>238</v>
      </c>
      <c r="B234" s="35">
        <f>ROUND(240*$B$5,0)</f>
        <v>47422</v>
      </c>
      <c r="C234" s="35">
        <f>ROUND(240*$B$7,0)</f>
        <v>48842</v>
      </c>
      <c r="D234" s="71" t="s">
        <v>236</v>
      </c>
      <c r="E234" s="60" t="s">
        <v>239</v>
      </c>
      <c r="F234" s="4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s="44" customFormat="1" ht="20.399999999999999" x14ac:dyDescent="0.2">
      <c r="A235" s="54" t="s">
        <v>240</v>
      </c>
      <c r="B235" s="35">
        <f>ROUND(240*$B$5,0)</f>
        <v>47422</v>
      </c>
      <c r="C235" s="35">
        <f>ROUND(240*$B$7,0)</f>
        <v>48842</v>
      </c>
      <c r="D235" s="71" t="s">
        <v>236</v>
      </c>
      <c r="E235" s="60" t="s">
        <v>241</v>
      </c>
      <c r="F235" s="4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s="44" customFormat="1" ht="20.399999999999999" x14ac:dyDescent="0.2">
      <c r="A236" s="54" t="s">
        <v>242</v>
      </c>
      <c r="B236" s="35">
        <f>ROUND(240*$B$5,0)</f>
        <v>47422</v>
      </c>
      <c r="C236" s="35">
        <f>ROUND(240*$B$7,0)</f>
        <v>48842</v>
      </c>
      <c r="D236" s="71" t="s">
        <v>236</v>
      </c>
      <c r="E236" s="60" t="s">
        <v>243</v>
      </c>
      <c r="F236" s="4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s="44" customFormat="1" ht="20.399999999999999" x14ac:dyDescent="0.2">
      <c r="A237" s="54" t="s">
        <v>244</v>
      </c>
      <c r="B237" s="35">
        <f>ROUND(D237*$B$5,0)</f>
        <v>237108</v>
      </c>
      <c r="C237" s="35">
        <f t="shared" si="11"/>
        <v>244212</v>
      </c>
      <c r="D237" s="75">
        <v>1200</v>
      </c>
      <c r="E237" s="60" t="s">
        <v>243</v>
      </c>
      <c r="F237" s="4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s="44" customFormat="1" ht="20.399999999999999" x14ac:dyDescent="0.2">
      <c r="A238" s="54" t="s">
        <v>245</v>
      </c>
      <c r="B238" s="35">
        <f>ROUND(D238*$B$5,0)</f>
        <v>237108</v>
      </c>
      <c r="C238" s="35">
        <f t="shared" si="11"/>
        <v>244212</v>
      </c>
      <c r="D238" s="75">
        <v>1200</v>
      </c>
      <c r="E238" s="60" t="s">
        <v>246</v>
      </c>
      <c r="F238" s="4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s="44" customFormat="1" ht="20.399999999999999" x14ac:dyDescent="0.2">
      <c r="A239" s="54" t="s">
        <v>247</v>
      </c>
      <c r="B239" s="35">
        <f>ROUND(240*$B$5,0)</f>
        <v>47422</v>
      </c>
      <c r="C239" s="35">
        <f>ROUND(240*$B$7,0)</f>
        <v>48842</v>
      </c>
      <c r="D239" s="71" t="s">
        <v>236</v>
      </c>
      <c r="E239" s="53" t="s">
        <v>246</v>
      </c>
      <c r="F239" s="4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s="44" customFormat="1" ht="16.2" customHeight="1" x14ac:dyDescent="0.2">
      <c r="A240" s="54" t="s">
        <v>248</v>
      </c>
      <c r="B240" s="35">
        <f>ROUND(D240*$B$5,0)</f>
        <v>988</v>
      </c>
      <c r="C240" s="35">
        <f t="shared" si="11"/>
        <v>1018</v>
      </c>
      <c r="D240" s="71">
        <v>5</v>
      </c>
      <c r="E240" s="53" t="s">
        <v>249</v>
      </c>
      <c r="F240" s="4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s="44" customFormat="1" ht="20.399999999999999" x14ac:dyDescent="0.2">
      <c r="A241" s="54" t="s">
        <v>250</v>
      </c>
      <c r="B241" s="35">
        <f>ROUND(240*$B$5,0)</f>
        <v>47422</v>
      </c>
      <c r="C241" s="35">
        <f>ROUND(240*$B$7,0)</f>
        <v>48842</v>
      </c>
      <c r="D241" s="71" t="s">
        <v>236</v>
      </c>
      <c r="E241" s="53" t="s">
        <v>251</v>
      </c>
      <c r="F241" s="4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s="44" customFormat="1" ht="16.2" customHeight="1" x14ac:dyDescent="0.2">
      <c r="A242" s="54" t="s">
        <v>252</v>
      </c>
      <c r="B242" s="35">
        <f>ROUND(D242*$B$5,0)</f>
        <v>11855</v>
      </c>
      <c r="C242" s="35">
        <f t="shared" si="11"/>
        <v>12211</v>
      </c>
      <c r="D242" s="75">
        <v>60</v>
      </c>
      <c r="E242" s="53" t="s">
        <v>253</v>
      </c>
      <c r="F242" s="4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s="44" customFormat="1" ht="20.399999999999999" x14ac:dyDescent="0.2">
      <c r="A243" s="54" t="s">
        <v>254</v>
      </c>
      <c r="B243" s="35">
        <f>ROUND(240*$B$5,0)</f>
        <v>47422</v>
      </c>
      <c r="C243" s="35">
        <f>ROUND(240*$B$7,0)</f>
        <v>48842</v>
      </c>
      <c r="D243" s="71" t="s">
        <v>236</v>
      </c>
      <c r="E243" s="53" t="s">
        <v>255</v>
      </c>
      <c r="F243" s="4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s="44" customFormat="1" ht="20.399999999999999" x14ac:dyDescent="0.2">
      <c r="A244" s="54" t="s">
        <v>256</v>
      </c>
      <c r="B244" s="35">
        <f>ROUND(240*$B$5,0)</f>
        <v>47422</v>
      </c>
      <c r="C244" s="35">
        <f>ROUND(240*$B$7,0)</f>
        <v>48842</v>
      </c>
      <c r="D244" s="75" t="s">
        <v>257</v>
      </c>
      <c r="E244" s="53" t="s">
        <v>258</v>
      </c>
      <c r="F244" s="4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s="44" customFormat="1" ht="16.2" customHeight="1" x14ac:dyDescent="0.2">
      <c r="A245" s="54" t="s">
        <v>259</v>
      </c>
      <c r="B245" s="35">
        <f t="shared" ref="B245:B250" si="12">ROUND(D245*$B$5,0)</f>
        <v>11855</v>
      </c>
      <c r="C245" s="35">
        <f t="shared" si="11"/>
        <v>12211</v>
      </c>
      <c r="D245" s="75">
        <v>60</v>
      </c>
      <c r="E245" s="53" t="s">
        <v>260</v>
      </c>
      <c r="F245" s="4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s="44" customFormat="1" ht="16.2" customHeight="1" x14ac:dyDescent="0.2">
      <c r="A246" s="54" t="s">
        <v>261</v>
      </c>
      <c r="B246" s="35">
        <f t="shared" si="12"/>
        <v>11855</v>
      </c>
      <c r="C246" s="35">
        <f t="shared" si="11"/>
        <v>12211</v>
      </c>
      <c r="D246" s="75">
        <v>60</v>
      </c>
      <c r="E246" s="53" t="s">
        <v>262</v>
      </c>
      <c r="F246" s="4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s="44" customFormat="1" ht="16.2" customHeight="1" x14ac:dyDescent="0.2">
      <c r="A247" s="54" t="s">
        <v>263</v>
      </c>
      <c r="B247" s="35">
        <f t="shared" si="12"/>
        <v>198</v>
      </c>
      <c r="C247" s="35">
        <f t="shared" si="11"/>
        <v>204</v>
      </c>
      <c r="D247" s="75">
        <v>1</v>
      </c>
      <c r="E247" s="53" t="s">
        <v>264</v>
      </c>
      <c r="F247" s="4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s="44" customFormat="1" ht="16.2" customHeight="1" x14ac:dyDescent="0.2">
      <c r="A248" s="54" t="s">
        <v>265</v>
      </c>
      <c r="B248" s="35">
        <f t="shared" si="12"/>
        <v>198</v>
      </c>
      <c r="C248" s="35">
        <f t="shared" si="11"/>
        <v>204</v>
      </c>
      <c r="D248" s="75">
        <v>1</v>
      </c>
      <c r="E248" s="53" t="s">
        <v>266</v>
      </c>
      <c r="F248" s="4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s="44" customFormat="1" ht="16.2" customHeight="1" x14ac:dyDescent="0.2">
      <c r="A249" s="54" t="s">
        <v>267</v>
      </c>
      <c r="B249" s="35">
        <f t="shared" si="12"/>
        <v>198</v>
      </c>
      <c r="C249" s="35">
        <f t="shared" si="11"/>
        <v>204</v>
      </c>
      <c r="D249" s="75">
        <v>1</v>
      </c>
      <c r="E249" s="53" t="s">
        <v>268</v>
      </c>
      <c r="F249" s="4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s="44" customFormat="1" ht="16.2" customHeight="1" x14ac:dyDescent="0.2">
      <c r="A250" s="54" t="s">
        <v>269</v>
      </c>
      <c r="B250" s="35">
        <f t="shared" si="12"/>
        <v>198</v>
      </c>
      <c r="C250" s="35">
        <f t="shared" si="11"/>
        <v>204</v>
      </c>
      <c r="D250" s="75">
        <v>1</v>
      </c>
      <c r="E250" s="53" t="s">
        <v>270</v>
      </c>
      <c r="F250" s="4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6.2" customHeight="1" x14ac:dyDescent="0.2">
      <c r="A251" s="10"/>
      <c r="B251" s="21"/>
      <c r="C251" s="19"/>
      <c r="D251" s="24"/>
      <c r="E251" s="10"/>
      <c r="F251" s="41"/>
    </row>
    <row r="252" spans="1:19" s="44" customFormat="1" ht="16.2" customHeight="1" thickBot="1" x14ac:dyDescent="0.25">
      <c r="A252" s="26" t="s">
        <v>32</v>
      </c>
      <c r="B252" s="1"/>
      <c r="C252" s="66"/>
      <c r="D252" s="3"/>
      <c r="E252" s="1"/>
      <c r="F252" s="4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s="48" customFormat="1" ht="16.2" customHeight="1" thickTop="1" x14ac:dyDescent="0.25">
      <c r="A253" s="27" t="s">
        <v>204</v>
      </c>
      <c r="B253" s="31" t="s">
        <v>205</v>
      </c>
      <c r="C253" s="31" t="s">
        <v>514</v>
      </c>
      <c r="D253" s="28" t="s">
        <v>206</v>
      </c>
      <c r="E253" s="30" t="s">
        <v>9</v>
      </c>
      <c r="F253" s="41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</row>
    <row r="254" spans="1:19" s="44" customFormat="1" ht="16.2" customHeight="1" x14ac:dyDescent="0.2">
      <c r="A254" s="59" t="s">
        <v>271</v>
      </c>
      <c r="B254" s="35">
        <f t="shared" ref="B254:B269" si="13">ROUND(D254*$B$5,0)</f>
        <v>19759</v>
      </c>
      <c r="C254" s="35">
        <f>ROUND(D254*$B$7,0)</f>
        <v>20351</v>
      </c>
      <c r="D254" s="73">
        <v>100</v>
      </c>
      <c r="E254" s="53" t="s">
        <v>272</v>
      </c>
      <c r="F254" s="4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s="44" customFormat="1" ht="16.2" customHeight="1" x14ac:dyDescent="0.2">
      <c r="A255" s="59" t="s">
        <v>273</v>
      </c>
      <c r="B255" s="35">
        <f t="shared" si="13"/>
        <v>4940</v>
      </c>
      <c r="C255" s="35">
        <f t="shared" ref="C255:C318" si="14">ROUND(D255*$B$7,0)</f>
        <v>5088</v>
      </c>
      <c r="D255" s="73">
        <v>25</v>
      </c>
      <c r="E255" s="53" t="s">
        <v>272</v>
      </c>
      <c r="F255" s="4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s="44" customFormat="1" ht="16.2" customHeight="1" x14ac:dyDescent="0.2">
      <c r="A256" s="59" t="s">
        <v>274</v>
      </c>
      <c r="B256" s="35">
        <f t="shared" si="13"/>
        <v>19759</v>
      </c>
      <c r="C256" s="35">
        <f t="shared" si="14"/>
        <v>20351</v>
      </c>
      <c r="D256" s="73">
        <v>100</v>
      </c>
      <c r="E256" s="53" t="s">
        <v>272</v>
      </c>
      <c r="F256" s="4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s="44" customFormat="1" ht="16.2" customHeight="1" x14ac:dyDescent="0.2">
      <c r="A257" s="59" t="s">
        <v>275</v>
      </c>
      <c r="B257" s="35">
        <f t="shared" si="13"/>
        <v>1976</v>
      </c>
      <c r="C257" s="35">
        <f t="shared" si="14"/>
        <v>2035</v>
      </c>
      <c r="D257" s="73">
        <v>10</v>
      </c>
      <c r="E257" s="53" t="s">
        <v>272</v>
      </c>
      <c r="F257" s="4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s="44" customFormat="1" ht="16.2" customHeight="1" x14ac:dyDescent="0.2">
      <c r="A258" s="59" t="s">
        <v>276</v>
      </c>
      <c r="B258" s="35">
        <f t="shared" si="13"/>
        <v>9880</v>
      </c>
      <c r="C258" s="35">
        <f t="shared" si="14"/>
        <v>10176</v>
      </c>
      <c r="D258" s="73">
        <v>50</v>
      </c>
      <c r="E258" s="53" t="s">
        <v>272</v>
      </c>
      <c r="F258" s="4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s="44" customFormat="1" ht="16.2" customHeight="1" x14ac:dyDescent="0.2">
      <c r="A259" s="59" t="s">
        <v>277</v>
      </c>
      <c r="B259" s="35">
        <f t="shared" si="13"/>
        <v>988</v>
      </c>
      <c r="C259" s="35">
        <f t="shared" si="14"/>
        <v>1018</v>
      </c>
      <c r="D259" s="73">
        <v>5</v>
      </c>
      <c r="E259" s="53" t="s">
        <v>272</v>
      </c>
      <c r="F259" s="4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s="44" customFormat="1" ht="16.2" customHeight="1" x14ac:dyDescent="0.2">
      <c r="A260" s="59" t="s">
        <v>278</v>
      </c>
      <c r="B260" s="35">
        <f t="shared" si="13"/>
        <v>1976</v>
      </c>
      <c r="C260" s="35">
        <f t="shared" si="14"/>
        <v>2035</v>
      </c>
      <c r="D260" s="73">
        <v>10</v>
      </c>
      <c r="E260" s="53" t="s">
        <v>272</v>
      </c>
      <c r="F260" s="4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s="44" customFormat="1" ht="16.2" customHeight="1" x14ac:dyDescent="0.2">
      <c r="A261" s="59" t="s">
        <v>279</v>
      </c>
      <c r="B261" s="35">
        <f t="shared" si="13"/>
        <v>1976</v>
      </c>
      <c r="C261" s="35">
        <f t="shared" si="14"/>
        <v>2035</v>
      </c>
      <c r="D261" s="73">
        <v>10</v>
      </c>
      <c r="E261" s="53" t="s">
        <v>272</v>
      </c>
      <c r="F261" s="4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s="44" customFormat="1" ht="16.2" customHeight="1" x14ac:dyDescent="0.2">
      <c r="A262" s="59" t="s">
        <v>280</v>
      </c>
      <c r="B262" s="35">
        <f t="shared" si="13"/>
        <v>4940</v>
      </c>
      <c r="C262" s="35">
        <f t="shared" si="14"/>
        <v>5088</v>
      </c>
      <c r="D262" s="73">
        <v>25</v>
      </c>
      <c r="E262" s="53" t="s">
        <v>272</v>
      </c>
      <c r="F262" s="4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s="44" customFormat="1" ht="16.2" customHeight="1" x14ac:dyDescent="0.2">
      <c r="A263" s="59" t="s">
        <v>281</v>
      </c>
      <c r="B263" s="35">
        <f t="shared" si="13"/>
        <v>1976</v>
      </c>
      <c r="C263" s="35">
        <f t="shared" si="14"/>
        <v>2035</v>
      </c>
      <c r="D263" s="73">
        <v>10</v>
      </c>
      <c r="E263" s="53" t="s">
        <v>272</v>
      </c>
      <c r="F263" s="4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s="44" customFormat="1" ht="16.2" customHeight="1" x14ac:dyDescent="0.2">
      <c r="A264" s="59" t="s">
        <v>282</v>
      </c>
      <c r="B264" s="35">
        <f t="shared" si="13"/>
        <v>9880</v>
      </c>
      <c r="C264" s="35">
        <f t="shared" si="14"/>
        <v>10176</v>
      </c>
      <c r="D264" s="73">
        <v>50</v>
      </c>
      <c r="E264" s="53" t="s">
        <v>272</v>
      </c>
      <c r="F264" s="4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s="44" customFormat="1" ht="16.2" customHeight="1" x14ac:dyDescent="0.2">
      <c r="A265" s="59" t="s">
        <v>283</v>
      </c>
      <c r="B265" s="35">
        <f t="shared" si="13"/>
        <v>9880</v>
      </c>
      <c r="C265" s="35">
        <f t="shared" si="14"/>
        <v>10176</v>
      </c>
      <c r="D265" s="73">
        <v>50</v>
      </c>
      <c r="E265" s="53" t="s">
        <v>272</v>
      </c>
      <c r="F265" s="4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s="44" customFormat="1" ht="16.2" customHeight="1" x14ac:dyDescent="0.2">
      <c r="A266" s="59" t="s">
        <v>284</v>
      </c>
      <c r="B266" s="35">
        <f t="shared" si="13"/>
        <v>19759</v>
      </c>
      <c r="C266" s="35">
        <f t="shared" si="14"/>
        <v>20351</v>
      </c>
      <c r="D266" s="73">
        <v>100</v>
      </c>
      <c r="E266" s="53" t="s">
        <v>272</v>
      </c>
      <c r="F266" s="4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s="44" customFormat="1" ht="16.2" customHeight="1" x14ac:dyDescent="0.2">
      <c r="A267" s="59" t="s">
        <v>285</v>
      </c>
      <c r="B267" s="35">
        <f t="shared" si="13"/>
        <v>19759</v>
      </c>
      <c r="C267" s="35">
        <f t="shared" si="14"/>
        <v>20351</v>
      </c>
      <c r="D267" s="73">
        <v>100</v>
      </c>
      <c r="E267" s="53" t="s">
        <v>272</v>
      </c>
      <c r="F267" s="4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s="44" customFormat="1" ht="16.2" customHeight="1" x14ac:dyDescent="0.2">
      <c r="A268" s="59" t="s">
        <v>286</v>
      </c>
      <c r="B268" s="35">
        <f t="shared" si="13"/>
        <v>19759</v>
      </c>
      <c r="C268" s="35">
        <f t="shared" si="14"/>
        <v>20351</v>
      </c>
      <c r="D268" s="73">
        <v>100</v>
      </c>
      <c r="E268" s="53" t="s">
        <v>272</v>
      </c>
      <c r="F268" s="4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s="44" customFormat="1" ht="16.2" customHeight="1" x14ac:dyDescent="0.2">
      <c r="A269" s="59" t="s">
        <v>287</v>
      </c>
      <c r="B269" s="35">
        <f t="shared" si="13"/>
        <v>1976</v>
      </c>
      <c r="C269" s="35">
        <f t="shared" si="14"/>
        <v>2035</v>
      </c>
      <c r="D269" s="73">
        <v>10</v>
      </c>
      <c r="E269" s="53" t="s">
        <v>272</v>
      </c>
      <c r="F269" s="4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s="44" customFormat="1" ht="30.6" x14ac:dyDescent="0.2">
      <c r="A270" s="59" t="s">
        <v>288</v>
      </c>
      <c r="B270" s="35">
        <f>ROUND(240*$B$5,0)</f>
        <v>47422</v>
      </c>
      <c r="C270" s="35">
        <f>ROUND(240*$B$7,0)</f>
        <v>48842</v>
      </c>
      <c r="D270" s="73" t="s">
        <v>289</v>
      </c>
      <c r="E270" s="53" t="s">
        <v>272</v>
      </c>
      <c r="F270" s="4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s="44" customFormat="1" ht="16.2" customHeight="1" x14ac:dyDescent="0.2">
      <c r="A271" s="59" t="s">
        <v>290</v>
      </c>
      <c r="B271" s="35">
        <f t="shared" ref="B271:B278" si="15">ROUND(D271*$B$5,0)</f>
        <v>197590</v>
      </c>
      <c r="C271" s="35">
        <f t="shared" si="14"/>
        <v>203510</v>
      </c>
      <c r="D271" s="73">
        <v>1000</v>
      </c>
      <c r="E271" s="53" t="s">
        <v>272</v>
      </c>
      <c r="F271" s="4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s="44" customFormat="1" ht="16.2" customHeight="1" x14ac:dyDescent="0.2">
      <c r="A272" s="59" t="s">
        <v>291</v>
      </c>
      <c r="B272" s="35">
        <f t="shared" si="15"/>
        <v>19759</v>
      </c>
      <c r="C272" s="35">
        <f t="shared" si="14"/>
        <v>20351</v>
      </c>
      <c r="D272" s="73">
        <v>100</v>
      </c>
      <c r="E272" s="53" t="s">
        <v>272</v>
      </c>
      <c r="F272" s="4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s="44" customFormat="1" ht="16.2" customHeight="1" x14ac:dyDescent="0.2">
      <c r="A273" s="59" t="s">
        <v>292</v>
      </c>
      <c r="B273" s="35">
        <f t="shared" si="15"/>
        <v>98795</v>
      </c>
      <c r="C273" s="35">
        <f t="shared" si="14"/>
        <v>101755</v>
      </c>
      <c r="D273" s="73">
        <v>500</v>
      </c>
      <c r="E273" s="53" t="s">
        <v>272</v>
      </c>
      <c r="F273" s="4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s="44" customFormat="1" ht="16.2" customHeight="1" x14ac:dyDescent="0.2">
      <c r="A274" s="59" t="s">
        <v>293</v>
      </c>
      <c r="B274" s="35">
        <f t="shared" si="15"/>
        <v>3952</v>
      </c>
      <c r="C274" s="35">
        <f t="shared" si="14"/>
        <v>4070</v>
      </c>
      <c r="D274" s="73">
        <v>20</v>
      </c>
      <c r="E274" s="53" t="s">
        <v>272</v>
      </c>
      <c r="F274" s="4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s="44" customFormat="1" ht="16.2" customHeight="1" x14ac:dyDescent="0.2">
      <c r="A275" s="59" t="s">
        <v>294</v>
      </c>
      <c r="B275" s="35">
        <f t="shared" si="15"/>
        <v>3952</v>
      </c>
      <c r="C275" s="35">
        <f t="shared" si="14"/>
        <v>4070</v>
      </c>
      <c r="D275" s="73">
        <v>20</v>
      </c>
      <c r="E275" s="53" t="s">
        <v>272</v>
      </c>
      <c r="F275" s="4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s="44" customFormat="1" ht="16.2" customHeight="1" x14ac:dyDescent="0.2">
      <c r="A276" s="59" t="s">
        <v>295</v>
      </c>
      <c r="B276" s="35">
        <f t="shared" si="15"/>
        <v>3952</v>
      </c>
      <c r="C276" s="35">
        <f t="shared" si="14"/>
        <v>4070</v>
      </c>
      <c r="D276" s="73">
        <v>20</v>
      </c>
      <c r="E276" s="53" t="s">
        <v>272</v>
      </c>
      <c r="F276" s="4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s="44" customFormat="1" ht="16.2" customHeight="1" x14ac:dyDescent="0.2">
      <c r="A277" s="59" t="s">
        <v>296</v>
      </c>
      <c r="B277" s="35">
        <f t="shared" si="15"/>
        <v>9880</v>
      </c>
      <c r="C277" s="35">
        <f t="shared" si="14"/>
        <v>10176</v>
      </c>
      <c r="D277" s="73">
        <v>50</v>
      </c>
      <c r="E277" s="53" t="s">
        <v>272</v>
      </c>
      <c r="F277" s="4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s="44" customFormat="1" ht="16.2" customHeight="1" x14ac:dyDescent="0.2">
      <c r="A278" s="59" t="s">
        <v>297</v>
      </c>
      <c r="B278" s="35">
        <f t="shared" si="15"/>
        <v>3952</v>
      </c>
      <c r="C278" s="35">
        <f t="shared" si="14"/>
        <v>4070</v>
      </c>
      <c r="D278" s="73">
        <v>20</v>
      </c>
      <c r="E278" s="53" t="s">
        <v>272</v>
      </c>
      <c r="F278" s="4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s="44" customFormat="1" ht="20.399999999999999" x14ac:dyDescent="0.2">
      <c r="A279" s="59" t="s">
        <v>298</v>
      </c>
      <c r="B279" s="35">
        <f>ROUND(100*$B$5,0)</f>
        <v>19759</v>
      </c>
      <c r="C279" s="35">
        <f>ROUND(100*$B$7,0)</f>
        <v>20351</v>
      </c>
      <c r="D279" s="73" t="s">
        <v>299</v>
      </c>
      <c r="E279" s="53" t="s">
        <v>272</v>
      </c>
      <c r="F279" s="4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44" customFormat="1" ht="16.2" customHeight="1" x14ac:dyDescent="0.2">
      <c r="A280" s="59" t="s">
        <v>300</v>
      </c>
      <c r="B280" s="35">
        <f t="shared" ref="B280:B320" si="16">ROUND(D280*$B$5,0)</f>
        <v>11855</v>
      </c>
      <c r="C280" s="35">
        <f t="shared" si="14"/>
        <v>12211</v>
      </c>
      <c r="D280" s="73">
        <v>60</v>
      </c>
      <c r="E280" s="53" t="s">
        <v>272</v>
      </c>
      <c r="F280" s="4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s="44" customFormat="1" ht="16.2" customHeight="1" x14ac:dyDescent="0.2">
      <c r="A281" s="59" t="s">
        <v>301</v>
      </c>
      <c r="B281" s="35">
        <f t="shared" si="16"/>
        <v>11855</v>
      </c>
      <c r="C281" s="35">
        <f t="shared" si="14"/>
        <v>12211</v>
      </c>
      <c r="D281" s="73">
        <v>60</v>
      </c>
      <c r="E281" s="53" t="s">
        <v>272</v>
      </c>
      <c r="F281" s="4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s="44" customFormat="1" ht="16.2" customHeight="1" x14ac:dyDescent="0.2">
      <c r="A282" s="59" t="s">
        <v>302</v>
      </c>
      <c r="B282" s="35">
        <f t="shared" si="16"/>
        <v>47422</v>
      </c>
      <c r="C282" s="35">
        <f t="shared" si="14"/>
        <v>48842</v>
      </c>
      <c r="D282" s="73">
        <v>240</v>
      </c>
      <c r="E282" s="53" t="s">
        <v>272</v>
      </c>
      <c r="F282" s="4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s="44" customFormat="1" ht="16.2" customHeight="1" x14ac:dyDescent="0.2">
      <c r="A283" s="59" t="s">
        <v>303</v>
      </c>
      <c r="B283" s="35">
        <f t="shared" si="16"/>
        <v>11855</v>
      </c>
      <c r="C283" s="35">
        <f t="shared" si="14"/>
        <v>12211</v>
      </c>
      <c r="D283" s="73">
        <v>60</v>
      </c>
      <c r="E283" s="53" t="s">
        <v>272</v>
      </c>
      <c r="F283" s="4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s="44" customFormat="1" ht="16.2" customHeight="1" x14ac:dyDescent="0.2">
      <c r="A284" s="59" t="s">
        <v>304</v>
      </c>
      <c r="B284" s="35">
        <f t="shared" si="16"/>
        <v>11855</v>
      </c>
      <c r="C284" s="35">
        <f t="shared" si="14"/>
        <v>12211</v>
      </c>
      <c r="D284" s="73">
        <v>60</v>
      </c>
      <c r="E284" s="53" t="s">
        <v>272</v>
      </c>
      <c r="F284" s="4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s="44" customFormat="1" ht="16.2" customHeight="1" x14ac:dyDescent="0.2">
      <c r="A285" s="59" t="s">
        <v>305</v>
      </c>
      <c r="B285" s="35">
        <f t="shared" si="16"/>
        <v>47422</v>
      </c>
      <c r="C285" s="35">
        <f t="shared" si="14"/>
        <v>48842</v>
      </c>
      <c r="D285" s="73">
        <v>240</v>
      </c>
      <c r="E285" s="53" t="s">
        <v>272</v>
      </c>
      <c r="F285" s="4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s="44" customFormat="1" ht="16.2" customHeight="1" x14ac:dyDescent="0.2">
      <c r="A286" s="59" t="s">
        <v>306</v>
      </c>
      <c r="B286" s="35">
        <f t="shared" si="16"/>
        <v>1976</v>
      </c>
      <c r="C286" s="35">
        <f t="shared" si="14"/>
        <v>2035</v>
      </c>
      <c r="D286" s="73">
        <v>10</v>
      </c>
      <c r="E286" s="53" t="s">
        <v>272</v>
      </c>
      <c r="F286" s="4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s="44" customFormat="1" ht="16.2" customHeight="1" x14ac:dyDescent="0.2">
      <c r="A287" s="59" t="s">
        <v>307</v>
      </c>
      <c r="B287" s="35">
        <f t="shared" si="16"/>
        <v>1976</v>
      </c>
      <c r="C287" s="35">
        <f t="shared" si="14"/>
        <v>2035</v>
      </c>
      <c r="D287" s="73">
        <v>10</v>
      </c>
      <c r="E287" s="53" t="s">
        <v>272</v>
      </c>
      <c r="F287" s="4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s="44" customFormat="1" ht="16.2" customHeight="1" x14ac:dyDescent="0.2">
      <c r="A288" s="59" t="s">
        <v>308</v>
      </c>
      <c r="B288" s="35">
        <f t="shared" si="16"/>
        <v>1976</v>
      </c>
      <c r="C288" s="35">
        <f t="shared" si="14"/>
        <v>2035</v>
      </c>
      <c r="D288" s="73">
        <v>10</v>
      </c>
      <c r="E288" s="53" t="s">
        <v>309</v>
      </c>
      <c r="F288" s="4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s="44" customFormat="1" ht="20.399999999999999" x14ac:dyDescent="0.2">
      <c r="A289" s="59" t="s">
        <v>310</v>
      </c>
      <c r="B289" s="35">
        <f t="shared" si="16"/>
        <v>1976</v>
      </c>
      <c r="C289" s="35">
        <f t="shared" si="14"/>
        <v>2035</v>
      </c>
      <c r="D289" s="73">
        <v>10</v>
      </c>
      <c r="E289" s="53" t="s">
        <v>309</v>
      </c>
      <c r="F289" s="4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s="44" customFormat="1" ht="20.399999999999999" x14ac:dyDescent="0.2">
      <c r="A290" s="59" t="s">
        <v>311</v>
      </c>
      <c r="B290" s="35">
        <f t="shared" si="16"/>
        <v>1976</v>
      </c>
      <c r="C290" s="35">
        <f t="shared" si="14"/>
        <v>2035</v>
      </c>
      <c r="D290" s="73">
        <v>10</v>
      </c>
      <c r="E290" s="53" t="s">
        <v>309</v>
      </c>
      <c r="F290" s="4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s="44" customFormat="1" ht="16.2" customHeight="1" x14ac:dyDescent="0.2">
      <c r="A291" s="59" t="s">
        <v>312</v>
      </c>
      <c r="B291" s="35">
        <f t="shared" si="16"/>
        <v>1976</v>
      </c>
      <c r="C291" s="35">
        <f t="shared" si="14"/>
        <v>2035</v>
      </c>
      <c r="D291" s="73">
        <v>10</v>
      </c>
      <c r="E291" s="53" t="s">
        <v>309</v>
      </c>
      <c r="F291" s="4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s="44" customFormat="1" ht="16.2" customHeight="1" x14ac:dyDescent="0.2">
      <c r="A292" s="59" t="s">
        <v>313</v>
      </c>
      <c r="B292" s="35">
        <f t="shared" si="16"/>
        <v>1976</v>
      </c>
      <c r="C292" s="35">
        <f t="shared" si="14"/>
        <v>2035</v>
      </c>
      <c r="D292" s="73">
        <v>10</v>
      </c>
      <c r="E292" s="53" t="s">
        <v>309</v>
      </c>
      <c r="F292" s="4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s="44" customFormat="1" ht="20.399999999999999" x14ac:dyDescent="0.2">
      <c r="A293" s="59" t="s">
        <v>314</v>
      </c>
      <c r="B293" s="35">
        <f t="shared" si="16"/>
        <v>1976</v>
      </c>
      <c r="C293" s="35">
        <f t="shared" si="14"/>
        <v>2035</v>
      </c>
      <c r="D293" s="73">
        <v>10</v>
      </c>
      <c r="E293" s="53" t="s">
        <v>309</v>
      </c>
      <c r="F293" s="4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s="44" customFormat="1" ht="16.2" customHeight="1" x14ac:dyDescent="0.2">
      <c r="A294" s="59" t="s">
        <v>315</v>
      </c>
      <c r="B294" s="35">
        <f t="shared" si="16"/>
        <v>19759</v>
      </c>
      <c r="C294" s="35">
        <f t="shared" si="14"/>
        <v>20351</v>
      </c>
      <c r="D294" s="73">
        <v>100</v>
      </c>
      <c r="E294" s="53" t="s">
        <v>316</v>
      </c>
      <c r="F294" s="4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s="44" customFormat="1" ht="16.2" customHeight="1" x14ac:dyDescent="0.2">
      <c r="A295" s="59" t="s">
        <v>317</v>
      </c>
      <c r="B295" s="35">
        <f t="shared" si="16"/>
        <v>1976</v>
      </c>
      <c r="C295" s="35">
        <f t="shared" si="14"/>
        <v>2035</v>
      </c>
      <c r="D295" s="73">
        <v>10</v>
      </c>
      <c r="E295" s="53" t="s">
        <v>316</v>
      </c>
      <c r="F295" s="4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s="44" customFormat="1" ht="16.2" customHeight="1" x14ac:dyDescent="0.2">
      <c r="A296" s="59" t="s">
        <v>318</v>
      </c>
      <c r="B296" s="35">
        <f t="shared" si="16"/>
        <v>1976</v>
      </c>
      <c r="C296" s="35">
        <f t="shared" si="14"/>
        <v>2035</v>
      </c>
      <c r="D296" s="73">
        <v>10</v>
      </c>
      <c r="E296" s="53" t="s">
        <v>316</v>
      </c>
      <c r="F296" s="4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s="44" customFormat="1" ht="16.2" customHeight="1" x14ac:dyDescent="0.2">
      <c r="A297" s="59" t="s">
        <v>319</v>
      </c>
      <c r="B297" s="35">
        <f t="shared" si="16"/>
        <v>19759</v>
      </c>
      <c r="C297" s="35">
        <f t="shared" si="14"/>
        <v>20351</v>
      </c>
      <c r="D297" s="73">
        <v>100</v>
      </c>
      <c r="E297" s="53" t="s">
        <v>316</v>
      </c>
      <c r="F297" s="4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s="44" customFormat="1" ht="16.2" customHeight="1" x14ac:dyDescent="0.2">
      <c r="A298" s="59" t="s">
        <v>320</v>
      </c>
      <c r="B298" s="35">
        <f t="shared" si="16"/>
        <v>19759</v>
      </c>
      <c r="C298" s="35">
        <f t="shared" si="14"/>
        <v>20351</v>
      </c>
      <c r="D298" s="73">
        <v>100</v>
      </c>
      <c r="E298" s="53" t="s">
        <v>316</v>
      </c>
      <c r="F298" s="4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s="44" customFormat="1" ht="16.2" customHeight="1" x14ac:dyDescent="0.2">
      <c r="A299" s="59" t="s">
        <v>321</v>
      </c>
      <c r="B299" s="35">
        <f t="shared" si="16"/>
        <v>4940</v>
      </c>
      <c r="C299" s="35">
        <f t="shared" si="14"/>
        <v>5088</v>
      </c>
      <c r="D299" s="73">
        <v>25</v>
      </c>
      <c r="E299" s="53" t="s">
        <v>316</v>
      </c>
      <c r="F299" s="4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s="44" customFormat="1" ht="16.2" customHeight="1" x14ac:dyDescent="0.2">
      <c r="A300" s="59" t="s">
        <v>322</v>
      </c>
      <c r="B300" s="35">
        <f t="shared" si="16"/>
        <v>1976</v>
      </c>
      <c r="C300" s="35">
        <f t="shared" si="14"/>
        <v>2035</v>
      </c>
      <c r="D300" s="73">
        <v>10</v>
      </c>
      <c r="E300" s="53" t="s">
        <v>316</v>
      </c>
      <c r="F300" s="4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s="44" customFormat="1" ht="16.2" customHeight="1" x14ac:dyDescent="0.2">
      <c r="A301" s="59" t="s">
        <v>323</v>
      </c>
      <c r="B301" s="35">
        <f t="shared" si="16"/>
        <v>1976</v>
      </c>
      <c r="C301" s="35">
        <f t="shared" si="14"/>
        <v>2035</v>
      </c>
      <c r="D301" s="73">
        <v>10</v>
      </c>
      <c r="E301" s="53" t="s">
        <v>316</v>
      </c>
      <c r="F301" s="4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s="44" customFormat="1" ht="16.2" customHeight="1" x14ac:dyDescent="0.2">
      <c r="A302" s="59" t="s">
        <v>324</v>
      </c>
      <c r="B302" s="35">
        <f t="shared" si="16"/>
        <v>11855</v>
      </c>
      <c r="C302" s="35">
        <f t="shared" si="14"/>
        <v>12211</v>
      </c>
      <c r="D302" s="73">
        <v>60</v>
      </c>
      <c r="E302" s="53" t="s">
        <v>316</v>
      </c>
      <c r="F302" s="4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s="44" customFormat="1" ht="16.2" customHeight="1" x14ac:dyDescent="0.2">
      <c r="A303" s="59" t="s">
        <v>325</v>
      </c>
      <c r="B303" s="35">
        <f t="shared" si="16"/>
        <v>3952</v>
      </c>
      <c r="C303" s="35">
        <f t="shared" si="14"/>
        <v>4070</v>
      </c>
      <c r="D303" s="73">
        <v>20</v>
      </c>
      <c r="E303" s="53" t="s">
        <v>316</v>
      </c>
      <c r="F303" s="4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s="44" customFormat="1" ht="16.2" customHeight="1" x14ac:dyDescent="0.2">
      <c r="A304" s="59" t="s">
        <v>326</v>
      </c>
      <c r="B304" s="35">
        <f t="shared" si="16"/>
        <v>39518</v>
      </c>
      <c r="C304" s="35">
        <f t="shared" si="14"/>
        <v>40702</v>
      </c>
      <c r="D304" s="73">
        <v>200</v>
      </c>
      <c r="E304" s="53" t="s">
        <v>316</v>
      </c>
      <c r="F304" s="4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s="44" customFormat="1" ht="16.2" customHeight="1" x14ac:dyDescent="0.2">
      <c r="A305" s="59" t="s">
        <v>327</v>
      </c>
      <c r="B305" s="35">
        <f t="shared" si="16"/>
        <v>39518</v>
      </c>
      <c r="C305" s="35">
        <f t="shared" si="14"/>
        <v>40702</v>
      </c>
      <c r="D305" s="73">
        <v>200</v>
      </c>
      <c r="E305" s="53" t="s">
        <v>316</v>
      </c>
      <c r="F305" s="4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s="44" customFormat="1" ht="16.2" customHeight="1" x14ac:dyDescent="0.2">
      <c r="A306" s="59" t="s">
        <v>328</v>
      </c>
      <c r="B306" s="35">
        <f t="shared" si="16"/>
        <v>3952</v>
      </c>
      <c r="C306" s="35">
        <f t="shared" si="14"/>
        <v>4070</v>
      </c>
      <c r="D306" s="73">
        <v>20</v>
      </c>
      <c r="E306" s="53" t="s">
        <v>316</v>
      </c>
      <c r="F306" s="4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s="44" customFormat="1" ht="16.2" customHeight="1" x14ac:dyDescent="0.2">
      <c r="A307" s="59" t="s">
        <v>329</v>
      </c>
      <c r="B307" s="35">
        <f t="shared" si="16"/>
        <v>3952</v>
      </c>
      <c r="C307" s="35">
        <f t="shared" si="14"/>
        <v>4070</v>
      </c>
      <c r="D307" s="73">
        <v>20</v>
      </c>
      <c r="E307" s="53" t="s">
        <v>316</v>
      </c>
      <c r="F307" s="4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s="44" customFormat="1" ht="16.2" customHeight="1" x14ac:dyDescent="0.2">
      <c r="A308" s="59" t="s">
        <v>330</v>
      </c>
      <c r="B308" s="35">
        <f t="shared" si="16"/>
        <v>3952</v>
      </c>
      <c r="C308" s="35">
        <f t="shared" si="14"/>
        <v>4070</v>
      </c>
      <c r="D308" s="73">
        <v>20</v>
      </c>
      <c r="E308" s="53" t="s">
        <v>316</v>
      </c>
      <c r="F308" s="4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s="44" customFormat="1" ht="16.2" customHeight="1" x14ac:dyDescent="0.2">
      <c r="A309" s="59" t="s">
        <v>331</v>
      </c>
      <c r="B309" s="35">
        <f t="shared" si="16"/>
        <v>3952</v>
      </c>
      <c r="C309" s="35">
        <f t="shared" si="14"/>
        <v>4070</v>
      </c>
      <c r="D309" s="73">
        <v>20</v>
      </c>
      <c r="E309" s="53" t="s">
        <v>316</v>
      </c>
      <c r="F309" s="4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s="44" customFormat="1" ht="16.2" customHeight="1" x14ac:dyDescent="0.2">
      <c r="A310" s="59" t="s">
        <v>332</v>
      </c>
      <c r="B310" s="35">
        <f t="shared" si="16"/>
        <v>3952</v>
      </c>
      <c r="C310" s="35">
        <f t="shared" si="14"/>
        <v>4070</v>
      </c>
      <c r="D310" s="73">
        <v>20</v>
      </c>
      <c r="E310" s="53" t="s">
        <v>316</v>
      </c>
      <c r="F310" s="4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s="44" customFormat="1" ht="16.2" customHeight="1" x14ac:dyDescent="0.2">
      <c r="A311" s="59" t="s">
        <v>333</v>
      </c>
      <c r="B311" s="35">
        <f t="shared" si="16"/>
        <v>3952</v>
      </c>
      <c r="C311" s="35">
        <f t="shared" si="14"/>
        <v>4070</v>
      </c>
      <c r="D311" s="73">
        <v>20</v>
      </c>
      <c r="E311" s="53" t="s">
        <v>316</v>
      </c>
      <c r="F311" s="4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s="44" customFormat="1" ht="16.2" customHeight="1" x14ac:dyDescent="0.2">
      <c r="A312" s="59" t="s">
        <v>334</v>
      </c>
      <c r="B312" s="35">
        <f t="shared" si="16"/>
        <v>3952</v>
      </c>
      <c r="C312" s="35">
        <f t="shared" si="14"/>
        <v>4070</v>
      </c>
      <c r="D312" s="73">
        <v>20</v>
      </c>
      <c r="E312" s="53" t="s">
        <v>316</v>
      </c>
      <c r="F312" s="4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s="44" customFormat="1" ht="16.2" customHeight="1" x14ac:dyDescent="0.2">
      <c r="A313" s="59" t="s">
        <v>335</v>
      </c>
      <c r="B313" s="35">
        <f t="shared" si="16"/>
        <v>3952</v>
      </c>
      <c r="C313" s="35">
        <f t="shared" si="14"/>
        <v>4070</v>
      </c>
      <c r="D313" s="73">
        <v>20</v>
      </c>
      <c r="E313" s="53" t="s">
        <v>316</v>
      </c>
      <c r="F313" s="4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s="44" customFormat="1" ht="15" customHeight="1" x14ac:dyDescent="0.2">
      <c r="A314" s="59" t="s">
        <v>336</v>
      </c>
      <c r="B314" s="35">
        <f t="shared" si="16"/>
        <v>3952</v>
      </c>
      <c r="C314" s="35">
        <f t="shared" si="14"/>
        <v>4070</v>
      </c>
      <c r="D314" s="73">
        <v>20</v>
      </c>
      <c r="E314" s="53" t="s">
        <v>316</v>
      </c>
      <c r="F314" s="4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s="44" customFormat="1" ht="20.399999999999999" x14ac:dyDescent="0.2">
      <c r="A315" s="59" t="s">
        <v>337</v>
      </c>
      <c r="B315" s="35">
        <f t="shared" si="16"/>
        <v>3952</v>
      </c>
      <c r="C315" s="35">
        <f t="shared" si="14"/>
        <v>4070</v>
      </c>
      <c r="D315" s="73">
        <v>20</v>
      </c>
      <c r="E315" s="53" t="s">
        <v>338</v>
      </c>
      <c r="F315" s="4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s="44" customFormat="1" ht="20.399999999999999" x14ac:dyDescent="0.2">
      <c r="A316" s="59" t="s">
        <v>339</v>
      </c>
      <c r="B316" s="35">
        <f t="shared" si="16"/>
        <v>3952</v>
      </c>
      <c r="C316" s="35">
        <f t="shared" si="14"/>
        <v>4070</v>
      </c>
      <c r="D316" s="73">
        <v>20</v>
      </c>
      <c r="E316" s="53" t="s">
        <v>338</v>
      </c>
      <c r="F316" s="4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s="44" customFormat="1" ht="20.399999999999999" x14ac:dyDescent="0.2">
      <c r="A317" s="59" t="s">
        <v>340</v>
      </c>
      <c r="B317" s="35">
        <f t="shared" si="16"/>
        <v>3952</v>
      </c>
      <c r="C317" s="35">
        <f t="shared" si="14"/>
        <v>4070</v>
      </c>
      <c r="D317" s="73">
        <v>20</v>
      </c>
      <c r="E317" s="53" t="s">
        <v>338</v>
      </c>
      <c r="F317" s="4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s="44" customFormat="1" ht="20.399999999999999" x14ac:dyDescent="0.2">
      <c r="A318" s="59" t="s">
        <v>341</v>
      </c>
      <c r="B318" s="35">
        <f t="shared" si="16"/>
        <v>3952</v>
      </c>
      <c r="C318" s="35">
        <f t="shared" si="14"/>
        <v>4070</v>
      </c>
      <c r="D318" s="73">
        <v>20</v>
      </c>
      <c r="E318" s="53" t="s">
        <v>338</v>
      </c>
      <c r="F318" s="4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s="44" customFormat="1" ht="20.399999999999999" x14ac:dyDescent="0.2">
      <c r="A319" s="59" t="s">
        <v>342</v>
      </c>
      <c r="B319" s="35">
        <f t="shared" si="16"/>
        <v>3952</v>
      </c>
      <c r="C319" s="35">
        <f t="shared" ref="C319:C385" si="17">ROUND(D319*$B$7,0)</f>
        <v>4070</v>
      </c>
      <c r="D319" s="73">
        <v>20</v>
      </c>
      <c r="E319" s="53" t="s">
        <v>338</v>
      </c>
      <c r="F319" s="4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s="44" customFormat="1" ht="20.399999999999999" x14ac:dyDescent="0.2">
      <c r="A320" s="59" t="s">
        <v>343</v>
      </c>
      <c r="B320" s="35">
        <f t="shared" si="16"/>
        <v>3952</v>
      </c>
      <c r="C320" s="35">
        <f t="shared" si="17"/>
        <v>4070</v>
      </c>
      <c r="D320" s="73">
        <v>20</v>
      </c>
      <c r="E320" s="53" t="s">
        <v>338</v>
      </c>
      <c r="F320" s="4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s="44" customFormat="1" ht="20.399999999999999" x14ac:dyDescent="0.2">
      <c r="A321" s="59" t="s">
        <v>344</v>
      </c>
      <c r="B321" s="35">
        <f>ROUND(500*$B$5,0)</f>
        <v>98795</v>
      </c>
      <c r="C321" s="35">
        <f>ROUND(500*$B$7,0)</f>
        <v>101755</v>
      </c>
      <c r="D321" s="73" t="s">
        <v>345</v>
      </c>
      <c r="E321" s="53" t="s">
        <v>346</v>
      </c>
      <c r="F321" s="4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s="44" customFormat="1" ht="20.399999999999999" x14ac:dyDescent="0.2">
      <c r="A322" s="59" t="s">
        <v>347</v>
      </c>
      <c r="B322" s="35">
        <f t="shared" ref="B322:B337" si="18">ROUND(D322*$B$5,0)</f>
        <v>98795</v>
      </c>
      <c r="C322" s="35">
        <f t="shared" si="17"/>
        <v>101755</v>
      </c>
      <c r="D322" s="73">
        <v>500</v>
      </c>
      <c r="E322" s="53" t="s">
        <v>346</v>
      </c>
      <c r="F322" s="4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s="44" customFormat="1" ht="16.2" customHeight="1" x14ac:dyDescent="0.2">
      <c r="A323" s="59" t="s">
        <v>348</v>
      </c>
      <c r="B323" s="35">
        <f t="shared" si="18"/>
        <v>98795</v>
      </c>
      <c r="C323" s="35">
        <f t="shared" si="17"/>
        <v>101755</v>
      </c>
      <c r="D323" s="73">
        <v>500</v>
      </c>
      <c r="E323" s="53" t="s">
        <v>346</v>
      </c>
      <c r="F323" s="4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s="44" customFormat="1" ht="16.2" customHeight="1" x14ac:dyDescent="0.2">
      <c r="A324" s="59" t="s">
        <v>349</v>
      </c>
      <c r="B324" s="35">
        <f t="shared" si="18"/>
        <v>98795</v>
      </c>
      <c r="C324" s="35">
        <f t="shared" si="17"/>
        <v>101755</v>
      </c>
      <c r="D324" s="73">
        <v>500</v>
      </c>
      <c r="E324" s="53" t="s">
        <v>346</v>
      </c>
      <c r="F324" s="4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s="44" customFormat="1" ht="16.2" customHeight="1" x14ac:dyDescent="0.2">
      <c r="A325" s="59" t="s">
        <v>350</v>
      </c>
      <c r="B325" s="35">
        <f t="shared" si="18"/>
        <v>19759</v>
      </c>
      <c r="C325" s="35">
        <f t="shared" si="17"/>
        <v>20351</v>
      </c>
      <c r="D325" s="73">
        <v>100</v>
      </c>
      <c r="E325" s="53" t="s">
        <v>346</v>
      </c>
      <c r="F325" s="4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s="44" customFormat="1" ht="20.399999999999999" x14ac:dyDescent="0.2">
      <c r="A326" s="59" t="s">
        <v>351</v>
      </c>
      <c r="B326" s="35">
        <f t="shared" si="18"/>
        <v>98795</v>
      </c>
      <c r="C326" s="35">
        <f t="shared" si="17"/>
        <v>101755</v>
      </c>
      <c r="D326" s="73">
        <v>500</v>
      </c>
      <c r="E326" s="53" t="s">
        <v>346</v>
      </c>
      <c r="F326" s="4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s="44" customFormat="1" ht="16.2" customHeight="1" x14ac:dyDescent="0.2">
      <c r="A327" s="59" t="s">
        <v>352</v>
      </c>
      <c r="B327" s="35">
        <f t="shared" si="18"/>
        <v>4940</v>
      </c>
      <c r="C327" s="35">
        <f t="shared" si="17"/>
        <v>5088</v>
      </c>
      <c r="D327" s="73">
        <v>25</v>
      </c>
      <c r="E327" s="53" t="s">
        <v>346</v>
      </c>
      <c r="F327" s="4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s="44" customFormat="1" ht="16.2" customHeight="1" x14ac:dyDescent="0.2">
      <c r="A328" s="59" t="s">
        <v>353</v>
      </c>
      <c r="B328" s="35">
        <f t="shared" si="18"/>
        <v>4940</v>
      </c>
      <c r="C328" s="35">
        <f t="shared" si="17"/>
        <v>5088</v>
      </c>
      <c r="D328" s="73">
        <v>25</v>
      </c>
      <c r="E328" s="53" t="s">
        <v>346</v>
      </c>
      <c r="F328" s="4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s="44" customFormat="1" ht="16.2" customHeight="1" x14ac:dyDescent="0.2">
      <c r="A329" s="59" t="s">
        <v>354</v>
      </c>
      <c r="B329" s="35">
        <f t="shared" si="18"/>
        <v>11855</v>
      </c>
      <c r="C329" s="35">
        <f t="shared" si="17"/>
        <v>12211</v>
      </c>
      <c r="D329" s="73">
        <v>60</v>
      </c>
      <c r="E329" s="53" t="s">
        <v>346</v>
      </c>
      <c r="F329" s="4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s="44" customFormat="1" ht="16.2" customHeight="1" x14ac:dyDescent="0.2">
      <c r="A330" s="59" t="s">
        <v>355</v>
      </c>
      <c r="B330" s="35">
        <f t="shared" si="18"/>
        <v>39518</v>
      </c>
      <c r="C330" s="35">
        <f t="shared" si="17"/>
        <v>40702</v>
      </c>
      <c r="D330" s="73">
        <v>200</v>
      </c>
      <c r="E330" s="53" t="s">
        <v>346</v>
      </c>
      <c r="F330" s="4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s="44" customFormat="1" ht="16.2" customHeight="1" x14ac:dyDescent="0.2">
      <c r="A331" s="59" t="s">
        <v>356</v>
      </c>
      <c r="B331" s="35">
        <f t="shared" si="18"/>
        <v>39518</v>
      </c>
      <c r="C331" s="35">
        <f t="shared" si="17"/>
        <v>40702</v>
      </c>
      <c r="D331" s="73">
        <v>200</v>
      </c>
      <c r="E331" s="53" t="s">
        <v>346</v>
      </c>
      <c r="F331" s="4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s="44" customFormat="1" ht="16.2" customHeight="1" x14ac:dyDescent="0.2">
      <c r="A332" s="59" t="s">
        <v>357</v>
      </c>
      <c r="B332" s="35">
        <f t="shared" si="18"/>
        <v>39518</v>
      </c>
      <c r="C332" s="35">
        <f t="shared" si="17"/>
        <v>40702</v>
      </c>
      <c r="D332" s="73">
        <v>200</v>
      </c>
      <c r="E332" s="53" t="s">
        <v>346</v>
      </c>
      <c r="F332" s="4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s="44" customFormat="1" ht="16.2" customHeight="1" x14ac:dyDescent="0.2">
      <c r="A333" s="59" t="s">
        <v>358</v>
      </c>
      <c r="B333" s="35">
        <f t="shared" si="18"/>
        <v>39518</v>
      </c>
      <c r="C333" s="35">
        <f t="shared" si="17"/>
        <v>40702</v>
      </c>
      <c r="D333" s="73">
        <v>200</v>
      </c>
      <c r="E333" s="53" t="s">
        <v>346</v>
      </c>
      <c r="F333" s="4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s="44" customFormat="1" ht="16.2" customHeight="1" x14ac:dyDescent="0.2">
      <c r="A334" s="59" t="s">
        <v>359</v>
      </c>
      <c r="B334" s="35">
        <f t="shared" si="18"/>
        <v>39518</v>
      </c>
      <c r="C334" s="35">
        <f t="shared" si="17"/>
        <v>40702</v>
      </c>
      <c r="D334" s="73">
        <v>200</v>
      </c>
      <c r="E334" s="53" t="s">
        <v>346</v>
      </c>
      <c r="F334" s="4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s="44" customFormat="1" ht="16.2" customHeight="1" x14ac:dyDescent="0.2">
      <c r="A335" s="59" t="s">
        <v>360</v>
      </c>
      <c r="B335" s="35">
        <f t="shared" si="18"/>
        <v>39518</v>
      </c>
      <c r="C335" s="35">
        <f t="shared" si="17"/>
        <v>40702</v>
      </c>
      <c r="D335" s="73">
        <v>200</v>
      </c>
      <c r="E335" s="53" t="s">
        <v>346</v>
      </c>
      <c r="F335" s="4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s="44" customFormat="1" ht="16.2" customHeight="1" x14ac:dyDescent="0.2">
      <c r="A336" s="59" t="s">
        <v>361</v>
      </c>
      <c r="B336" s="35">
        <f t="shared" si="18"/>
        <v>39518</v>
      </c>
      <c r="C336" s="35">
        <f t="shared" si="17"/>
        <v>40702</v>
      </c>
      <c r="D336" s="73">
        <v>200</v>
      </c>
      <c r="E336" s="53" t="s">
        <v>346</v>
      </c>
      <c r="F336" s="4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s="44" customFormat="1" ht="16.2" customHeight="1" x14ac:dyDescent="0.2">
      <c r="A337" s="59" t="s">
        <v>362</v>
      </c>
      <c r="B337" s="35">
        <f t="shared" si="18"/>
        <v>11855</v>
      </c>
      <c r="C337" s="35">
        <f t="shared" si="17"/>
        <v>12211</v>
      </c>
      <c r="D337" s="73">
        <v>60</v>
      </c>
      <c r="E337" s="53" t="s">
        <v>346</v>
      </c>
      <c r="F337" s="4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s="44" customFormat="1" ht="30.6" x14ac:dyDescent="0.2">
      <c r="A338" s="59" t="s">
        <v>363</v>
      </c>
      <c r="B338" s="35">
        <f>ROUND(240*$B$5,0)</f>
        <v>47422</v>
      </c>
      <c r="C338" s="35">
        <f>ROUND(240*$B$7,0)</f>
        <v>48842</v>
      </c>
      <c r="D338" s="73" t="s">
        <v>364</v>
      </c>
      <c r="E338" s="53" t="s">
        <v>346</v>
      </c>
      <c r="F338" s="4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s="44" customFormat="1" ht="16.2" customHeight="1" x14ac:dyDescent="0.2">
      <c r="A339" s="59" t="s">
        <v>365</v>
      </c>
      <c r="B339" s="35">
        <f t="shared" ref="B339:B347" si="19">ROUND(D339*$B$5,0)</f>
        <v>11855</v>
      </c>
      <c r="C339" s="35">
        <f t="shared" si="17"/>
        <v>12211</v>
      </c>
      <c r="D339" s="73">
        <v>60</v>
      </c>
      <c r="E339" s="53" t="s">
        <v>346</v>
      </c>
      <c r="F339" s="4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s="44" customFormat="1" ht="16.2" customHeight="1" x14ac:dyDescent="0.2">
      <c r="A340" s="59" t="s">
        <v>366</v>
      </c>
      <c r="B340" s="35">
        <f t="shared" si="19"/>
        <v>11855</v>
      </c>
      <c r="C340" s="35">
        <f t="shared" si="17"/>
        <v>12211</v>
      </c>
      <c r="D340" s="73">
        <v>60</v>
      </c>
      <c r="E340" s="53" t="s">
        <v>346</v>
      </c>
      <c r="F340" s="4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s="44" customFormat="1" ht="16.2" customHeight="1" x14ac:dyDescent="0.2">
      <c r="A341" s="59" t="s">
        <v>367</v>
      </c>
      <c r="B341" s="35">
        <f t="shared" si="19"/>
        <v>23711</v>
      </c>
      <c r="C341" s="35">
        <f t="shared" si="17"/>
        <v>24421</v>
      </c>
      <c r="D341" s="73">
        <v>120</v>
      </c>
      <c r="E341" s="53" t="s">
        <v>346</v>
      </c>
      <c r="F341" s="4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s="44" customFormat="1" ht="16.2" customHeight="1" x14ac:dyDescent="0.2">
      <c r="A342" s="59" t="s">
        <v>368</v>
      </c>
      <c r="B342" s="35">
        <f t="shared" si="19"/>
        <v>4940</v>
      </c>
      <c r="C342" s="35">
        <f t="shared" si="17"/>
        <v>5088</v>
      </c>
      <c r="D342" s="73">
        <v>25</v>
      </c>
      <c r="E342" s="53" t="s">
        <v>346</v>
      </c>
      <c r="F342" s="4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s="44" customFormat="1" ht="16.2" customHeight="1" x14ac:dyDescent="0.2">
      <c r="A343" s="59" t="s">
        <v>369</v>
      </c>
      <c r="B343" s="35">
        <f t="shared" si="19"/>
        <v>4940</v>
      </c>
      <c r="C343" s="35">
        <f t="shared" si="17"/>
        <v>5088</v>
      </c>
      <c r="D343" s="73">
        <v>25</v>
      </c>
      <c r="E343" s="53" t="s">
        <v>346</v>
      </c>
      <c r="F343" s="4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s="44" customFormat="1" ht="16.2" customHeight="1" x14ac:dyDescent="0.2">
      <c r="A344" s="59" t="s">
        <v>370</v>
      </c>
      <c r="B344" s="35">
        <f t="shared" si="19"/>
        <v>19759</v>
      </c>
      <c r="C344" s="35">
        <f t="shared" si="17"/>
        <v>20351</v>
      </c>
      <c r="D344" s="73">
        <v>100</v>
      </c>
      <c r="E344" s="53" t="s">
        <v>346</v>
      </c>
      <c r="F344" s="4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s="44" customFormat="1" ht="16.2" customHeight="1" x14ac:dyDescent="0.2">
      <c r="A345" s="59" t="s">
        <v>371</v>
      </c>
      <c r="B345" s="35">
        <f t="shared" si="19"/>
        <v>19759</v>
      </c>
      <c r="C345" s="35">
        <f t="shared" si="17"/>
        <v>20351</v>
      </c>
      <c r="D345" s="73">
        <v>100</v>
      </c>
      <c r="E345" s="53" t="s">
        <v>346</v>
      </c>
      <c r="F345" s="4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s="44" customFormat="1" ht="16.2" customHeight="1" x14ac:dyDescent="0.2">
      <c r="A346" s="59" t="s">
        <v>372</v>
      </c>
      <c r="B346" s="35">
        <f t="shared" si="19"/>
        <v>23711</v>
      </c>
      <c r="C346" s="35">
        <f t="shared" si="17"/>
        <v>24421</v>
      </c>
      <c r="D346" s="73">
        <v>120</v>
      </c>
      <c r="E346" s="53" t="s">
        <v>346</v>
      </c>
      <c r="F346" s="4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s="44" customFormat="1" ht="16.2" customHeight="1" x14ac:dyDescent="0.2">
      <c r="A347" s="59" t="s">
        <v>373</v>
      </c>
      <c r="B347" s="35">
        <f t="shared" si="19"/>
        <v>39518</v>
      </c>
      <c r="C347" s="35">
        <f t="shared" si="17"/>
        <v>40702</v>
      </c>
      <c r="D347" s="73">
        <v>200</v>
      </c>
      <c r="E347" s="53" t="s">
        <v>346</v>
      </c>
      <c r="F347" s="4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s="44" customFormat="1" ht="30.6" x14ac:dyDescent="0.2">
      <c r="A348" s="59" t="s">
        <v>374</v>
      </c>
      <c r="B348" s="35">
        <f>ROUND(100*$B$5,0)</f>
        <v>19759</v>
      </c>
      <c r="C348" s="35">
        <f>ROUND(100*$B$7,0)</f>
        <v>20351</v>
      </c>
      <c r="D348" s="73" t="s">
        <v>375</v>
      </c>
      <c r="E348" s="53" t="s">
        <v>346</v>
      </c>
      <c r="F348" s="4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s="44" customFormat="1" ht="16.2" customHeight="1" x14ac:dyDescent="0.2">
      <c r="A349" s="59" t="s">
        <v>376</v>
      </c>
      <c r="B349" s="35">
        <f t="shared" ref="B349:B382" si="20">ROUND(D349*$B$5,0)</f>
        <v>1976</v>
      </c>
      <c r="C349" s="35">
        <f t="shared" si="17"/>
        <v>2035</v>
      </c>
      <c r="D349" s="73">
        <v>10</v>
      </c>
      <c r="E349" s="53" t="s">
        <v>377</v>
      </c>
      <c r="F349" s="4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s="44" customFormat="1" ht="16.2" customHeight="1" x14ac:dyDescent="0.2">
      <c r="A350" s="59" t="s">
        <v>378</v>
      </c>
      <c r="B350" s="35">
        <f t="shared" si="20"/>
        <v>1976</v>
      </c>
      <c r="C350" s="35">
        <f t="shared" si="17"/>
        <v>2035</v>
      </c>
      <c r="D350" s="73">
        <v>10</v>
      </c>
      <c r="E350" s="53" t="s">
        <v>377</v>
      </c>
      <c r="F350" s="4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s="44" customFormat="1" ht="16.2" customHeight="1" x14ac:dyDescent="0.2">
      <c r="A351" s="59" t="s">
        <v>379</v>
      </c>
      <c r="B351" s="35">
        <f t="shared" si="20"/>
        <v>988</v>
      </c>
      <c r="C351" s="35">
        <f t="shared" si="17"/>
        <v>1018</v>
      </c>
      <c r="D351" s="73">
        <v>5</v>
      </c>
      <c r="E351" s="53" t="s">
        <v>377</v>
      </c>
      <c r="F351" s="4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s="44" customFormat="1" ht="16.2" customHeight="1" x14ac:dyDescent="0.2">
      <c r="A352" s="59" t="s">
        <v>380</v>
      </c>
      <c r="B352" s="35">
        <f t="shared" si="20"/>
        <v>988</v>
      </c>
      <c r="C352" s="35">
        <f t="shared" si="17"/>
        <v>1018</v>
      </c>
      <c r="D352" s="73">
        <v>5</v>
      </c>
      <c r="E352" s="53" t="s">
        <v>377</v>
      </c>
      <c r="F352" s="4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s="44" customFormat="1" ht="16.2" customHeight="1" x14ac:dyDescent="0.2">
      <c r="A353" s="59" t="s">
        <v>381</v>
      </c>
      <c r="B353" s="35">
        <f t="shared" si="20"/>
        <v>1976</v>
      </c>
      <c r="C353" s="35">
        <f t="shared" si="17"/>
        <v>2035</v>
      </c>
      <c r="D353" s="73">
        <v>10</v>
      </c>
      <c r="E353" s="53" t="s">
        <v>377</v>
      </c>
      <c r="F353" s="4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s="44" customFormat="1" ht="16.2" customHeight="1" x14ac:dyDescent="0.2">
      <c r="A354" s="59" t="s">
        <v>382</v>
      </c>
      <c r="B354" s="35">
        <f t="shared" si="20"/>
        <v>3952</v>
      </c>
      <c r="C354" s="35">
        <f t="shared" si="17"/>
        <v>4070</v>
      </c>
      <c r="D354" s="73">
        <v>20</v>
      </c>
      <c r="E354" s="53" t="s">
        <v>377</v>
      </c>
      <c r="F354" s="4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s="44" customFormat="1" ht="16.2" customHeight="1" x14ac:dyDescent="0.2">
      <c r="A355" s="59" t="s">
        <v>383</v>
      </c>
      <c r="B355" s="35">
        <f t="shared" si="20"/>
        <v>3952</v>
      </c>
      <c r="C355" s="35">
        <f t="shared" si="17"/>
        <v>4070</v>
      </c>
      <c r="D355" s="73">
        <v>20</v>
      </c>
      <c r="E355" s="53" t="s">
        <v>377</v>
      </c>
      <c r="F355" s="4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s="44" customFormat="1" ht="16.2" customHeight="1" x14ac:dyDescent="0.2">
      <c r="A356" s="59" t="s">
        <v>384</v>
      </c>
      <c r="B356" s="35">
        <f t="shared" si="20"/>
        <v>988</v>
      </c>
      <c r="C356" s="35">
        <f t="shared" si="17"/>
        <v>1018</v>
      </c>
      <c r="D356" s="73">
        <v>5</v>
      </c>
      <c r="E356" s="53" t="s">
        <v>377</v>
      </c>
      <c r="F356" s="4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s="44" customFormat="1" ht="16.2" customHeight="1" x14ac:dyDescent="0.2">
      <c r="A357" s="59" t="s">
        <v>385</v>
      </c>
      <c r="B357" s="35">
        <f t="shared" si="20"/>
        <v>3952</v>
      </c>
      <c r="C357" s="35">
        <f t="shared" si="17"/>
        <v>4070</v>
      </c>
      <c r="D357" s="73">
        <v>20</v>
      </c>
      <c r="E357" s="53" t="s">
        <v>377</v>
      </c>
      <c r="F357" s="4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s="44" customFormat="1" ht="16.2" customHeight="1" x14ac:dyDescent="0.2">
      <c r="A358" s="59" t="s">
        <v>386</v>
      </c>
      <c r="B358" s="35">
        <f t="shared" si="20"/>
        <v>1976</v>
      </c>
      <c r="C358" s="35">
        <f t="shared" si="17"/>
        <v>2035</v>
      </c>
      <c r="D358" s="73">
        <v>10</v>
      </c>
      <c r="E358" s="53" t="s">
        <v>377</v>
      </c>
      <c r="F358" s="4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s="44" customFormat="1" ht="16.2" customHeight="1" x14ac:dyDescent="0.2">
      <c r="A359" s="59" t="s">
        <v>387</v>
      </c>
      <c r="B359" s="35">
        <f t="shared" si="20"/>
        <v>3952</v>
      </c>
      <c r="C359" s="35">
        <f t="shared" si="17"/>
        <v>4070</v>
      </c>
      <c r="D359" s="73">
        <v>20</v>
      </c>
      <c r="E359" s="53" t="s">
        <v>388</v>
      </c>
      <c r="F359" s="4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s="44" customFormat="1" ht="16.2" customHeight="1" x14ac:dyDescent="0.2">
      <c r="A360" s="59" t="s">
        <v>389</v>
      </c>
      <c r="B360" s="35">
        <f t="shared" si="20"/>
        <v>3952</v>
      </c>
      <c r="C360" s="35">
        <f t="shared" si="17"/>
        <v>4070</v>
      </c>
      <c r="D360" s="73">
        <v>20</v>
      </c>
      <c r="E360" s="53" t="s">
        <v>388</v>
      </c>
      <c r="F360" s="4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s="44" customFormat="1" ht="16.2" customHeight="1" x14ac:dyDescent="0.2">
      <c r="A361" s="59" t="s">
        <v>390</v>
      </c>
      <c r="B361" s="35">
        <f t="shared" si="20"/>
        <v>47422</v>
      </c>
      <c r="C361" s="35">
        <f t="shared" si="17"/>
        <v>48842</v>
      </c>
      <c r="D361" s="73">
        <v>240</v>
      </c>
      <c r="E361" s="53" t="s">
        <v>391</v>
      </c>
      <c r="F361" s="4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s="44" customFormat="1" ht="16.2" customHeight="1" x14ac:dyDescent="0.2">
      <c r="A362" s="59" t="s">
        <v>392</v>
      </c>
      <c r="B362" s="35">
        <f t="shared" si="20"/>
        <v>47422</v>
      </c>
      <c r="C362" s="35">
        <f t="shared" si="17"/>
        <v>48842</v>
      </c>
      <c r="D362" s="73">
        <v>240</v>
      </c>
      <c r="E362" s="53" t="s">
        <v>391</v>
      </c>
      <c r="F362" s="4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s="44" customFormat="1" ht="16.2" customHeight="1" x14ac:dyDescent="0.2">
      <c r="A363" s="59" t="s">
        <v>393</v>
      </c>
      <c r="B363" s="35">
        <f t="shared" si="20"/>
        <v>23711</v>
      </c>
      <c r="C363" s="35">
        <f t="shared" si="17"/>
        <v>24421</v>
      </c>
      <c r="D363" s="73">
        <v>120</v>
      </c>
      <c r="E363" s="53" t="s">
        <v>391</v>
      </c>
      <c r="F363" s="4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s="44" customFormat="1" ht="16.2" customHeight="1" x14ac:dyDescent="0.2">
      <c r="A364" s="59" t="s">
        <v>394</v>
      </c>
      <c r="B364" s="35">
        <f t="shared" si="20"/>
        <v>11855</v>
      </c>
      <c r="C364" s="35">
        <f t="shared" si="17"/>
        <v>12211</v>
      </c>
      <c r="D364" s="73">
        <v>60</v>
      </c>
      <c r="E364" s="53" t="s">
        <v>391</v>
      </c>
      <c r="F364" s="4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s="44" customFormat="1" ht="16.2" customHeight="1" x14ac:dyDescent="0.2">
      <c r="A365" s="59" t="s">
        <v>395</v>
      </c>
      <c r="B365" s="35">
        <f t="shared" si="20"/>
        <v>1976</v>
      </c>
      <c r="C365" s="35">
        <f t="shared" si="17"/>
        <v>2035</v>
      </c>
      <c r="D365" s="73">
        <v>10</v>
      </c>
      <c r="E365" s="53" t="s">
        <v>391</v>
      </c>
      <c r="F365" s="4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s="44" customFormat="1" ht="16.2" customHeight="1" x14ac:dyDescent="0.2">
      <c r="A366" s="59" t="s">
        <v>396</v>
      </c>
      <c r="B366" s="35">
        <f t="shared" si="20"/>
        <v>23711</v>
      </c>
      <c r="C366" s="35">
        <f t="shared" si="17"/>
        <v>24421</v>
      </c>
      <c r="D366" s="36">
        <v>120</v>
      </c>
      <c r="E366" s="53" t="s">
        <v>391</v>
      </c>
      <c r="F366" s="4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s="44" customFormat="1" ht="16.2" customHeight="1" x14ac:dyDescent="0.2">
      <c r="A367" s="59" t="s">
        <v>353</v>
      </c>
      <c r="B367" s="35">
        <f t="shared" si="20"/>
        <v>4940</v>
      </c>
      <c r="C367" s="35">
        <f t="shared" si="17"/>
        <v>5088</v>
      </c>
      <c r="D367" s="36">
        <v>25</v>
      </c>
      <c r="E367" s="53" t="s">
        <v>391</v>
      </c>
      <c r="F367" s="4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s="44" customFormat="1" ht="16.2" customHeight="1" x14ac:dyDescent="0.2">
      <c r="A368" s="59" t="s">
        <v>397</v>
      </c>
      <c r="B368" s="35">
        <f t="shared" si="20"/>
        <v>11855</v>
      </c>
      <c r="C368" s="35">
        <f t="shared" si="17"/>
        <v>12211</v>
      </c>
      <c r="D368" s="36">
        <v>60</v>
      </c>
      <c r="E368" s="53" t="s">
        <v>391</v>
      </c>
      <c r="F368" s="4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s="44" customFormat="1" ht="16.2" customHeight="1" x14ac:dyDescent="0.2">
      <c r="A369" s="59" t="s">
        <v>398</v>
      </c>
      <c r="B369" s="35">
        <f t="shared" si="20"/>
        <v>11855</v>
      </c>
      <c r="C369" s="35">
        <f t="shared" si="17"/>
        <v>12211</v>
      </c>
      <c r="D369" s="36">
        <v>60</v>
      </c>
      <c r="E369" s="53" t="s">
        <v>391</v>
      </c>
      <c r="F369" s="4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s="44" customFormat="1" ht="16.2" customHeight="1" x14ac:dyDescent="0.2">
      <c r="A370" s="59" t="s">
        <v>399</v>
      </c>
      <c r="B370" s="35">
        <f t="shared" si="20"/>
        <v>47422</v>
      </c>
      <c r="C370" s="35">
        <f t="shared" si="17"/>
        <v>48842</v>
      </c>
      <c r="D370" s="36">
        <v>240</v>
      </c>
      <c r="E370" s="53" t="s">
        <v>391</v>
      </c>
      <c r="F370" s="4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s="44" customFormat="1" ht="20.399999999999999" x14ac:dyDescent="0.2">
      <c r="A371" s="59" t="s">
        <v>400</v>
      </c>
      <c r="B371" s="35">
        <f t="shared" si="20"/>
        <v>23711</v>
      </c>
      <c r="C371" s="35">
        <f t="shared" si="17"/>
        <v>24421</v>
      </c>
      <c r="D371" s="36">
        <v>120</v>
      </c>
      <c r="E371" s="53" t="s">
        <v>391</v>
      </c>
      <c r="F371" s="4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s="49" customFormat="1" ht="16.2" customHeight="1" x14ac:dyDescent="0.2">
      <c r="A372" s="59" t="s">
        <v>401</v>
      </c>
      <c r="B372" s="35">
        <f t="shared" si="20"/>
        <v>23711</v>
      </c>
      <c r="C372" s="35">
        <f t="shared" si="17"/>
        <v>24421</v>
      </c>
      <c r="D372" s="36">
        <v>120</v>
      </c>
      <c r="E372" s="53" t="s">
        <v>391</v>
      </c>
      <c r="F372" s="41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s="49" customFormat="1" ht="16.2" customHeight="1" x14ac:dyDescent="0.2">
      <c r="A373" s="59" t="s">
        <v>402</v>
      </c>
      <c r="B373" s="35">
        <f t="shared" si="20"/>
        <v>47422</v>
      </c>
      <c r="C373" s="35">
        <f t="shared" si="17"/>
        <v>48842</v>
      </c>
      <c r="D373" s="36">
        <v>240</v>
      </c>
      <c r="E373" s="53" t="s">
        <v>391</v>
      </c>
      <c r="F373" s="41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s="49" customFormat="1" ht="16.2" customHeight="1" x14ac:dyDescent="0.2">
      <c r="A374" s="59" t="s">
        <v>403</v>
      </c>
      <c r="B374" s="35">
        <f t="shared" si="20"/>
        <v>11855</v>
      </c>
      <c r="C374" s="35">
        <f t="shared" si="17"/>
        <v>12211</v>
      </c>
      <c r="D374" s="36">
        <v>60</v>
      </c>
      <c r="E374" s="53" t="s">
        <v>391</v>
      </c>
      <c r="F374" s="41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s="49" customFormat="1" ht="16.2" customHeight="1" x14ac:dyDescent="0.2">
      <c r="A375" s="59" t="s">
        <v>404</v>
      </c>
      <c r="B375" s="35">
        <f t="shared" si="20"/>
        <v>11855</v>
      </c>
      <c r="C375" s="35">
        <f t="shared" si="17"/>
        <v>12211</v>
      </c>
      <c r="D375" s="36">
        <v>60</v>
      </c>
      <c r="E375" s="53" t="s">
        <v>391</v>
      </c>
      <c r="F375" s="41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s="44" customFormat="1" ht="16.2" customHeight="1" x14ac:dyDescent="0.2">
      <c r="A376" s="59" t="s">
        <v>405</v>
      </c>
      <c r="B376" s="35">
        <f t="shared" si="20"/>
        <v>11855</v>
      </c>
      <c r="C376" s="35">
        <f t="shared" si="17"/>
        <v>12211</v>
      </c>
      <c r="D376" s="36">
        <v>60</v>
      </c>
      <c r="E376" s="53" t="s">
        <v>391</v>
      </c>
      <c r="F376" s="4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s="44" customFormat="1" ht="16.2" customHeight="1" x14ac:dyDescent="0.2">
      <c r="A377" s="59" t="s">
        <v>406</v>
      </c>
      <c r="B377" s="35">
        <f t="shared" si="20"/>
        <v>11855</v>
      </c>
      <c r="C377" s="35">
        <f t="shared" si="17"/>
        <v>12211</v>
      </c>
      <c r="D377" s="36">
        <v>60</v>
      </c>
      <c r="E377" s="53" t="s">
        <v>391</v>
      </c>
      <c r="F377" s="4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s="44" customFormat="1" ht="16.2" customHeight="1" x14ac:dyDescent="0.2">
      <c r="A378" s="59" t="s">
        <v>407</v>
      </c>
      <c r="B378" s="35">
        <f t="shared" si="20"/>
        <v>11855</v>
      </c>
      <c r="C378" s="35">
        <f t="shared" si="17"/>
        <v>12211</v>
      </c>
      <c r="D378" s="36">
        <v>60</v>
      </c>
      <c r="E378" s="53" t="s">
        <v>391</v>
      </c>
      <c r="F378" s="4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s="44" customFormat="1" ht="16.2" customHeight="1" x14ac:dyDescent="0.2">
      <c r="A379" s="59" t="s">
        <v>408</v>
      </c>
      <c r="B379" s="35">
        <f t="shared" si="20"/>
        <v>23711</v>
      </c>
      <c r="C379" s="35">
        <f t="shared" si="17"/>
        <v>24421</v>
      </c>
      <c r="D379" s="36">
        <v>120</v>
      </c>
      <c r="E379" s="53" t="s">
        <v>391</v>
      </c>
      <c r="F379" s="4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s="44" customFormat="1" ht="16.2" customHeight="1" x14ac:dyDescent="0.2">
      <c r="A380" s="59" t="s">
        <v>409</v>
      </c>
      <c r="B380" s="35">
        <f t="shared" si="20"/>
        <v>11855</v>
      </c>
      <c r="C380" s="35">
        <f t="shared" si="17"/>
        <v>12211</v>
      </c>
      <c r="D380" s="36">
        <v>60</v>
      </c>
      <c r="E380" s="53" t="s">
        <v>391</v>
      </c>
      <c r="F380" s="4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s="44" customFormat="1" ht="16.2" customHeight="1" x14ac:dyDescent="0.2">
      <c r="A381" s="59" t="s">
        <v>410</v>
      </c>
      <c r="B381" s="35">
        <f t="shared" si="20"/>
        <v>23711</v>
      </c>
      <c r="C381" s="35">
        <f t="shared" si="17"/>
        <v>24421</v>
      </c>
      <c r="D381" s="36">
        <v>120</v>
      </c>
      <c r="E381" s="53" t="s">
        <v>391</v>
      </c>
      <c r="F381" s="4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s="44" customFormat="1" ht="15.6" customHeight="1" x14ac:dyDescent="0.2">
      <c r="A382" s="59" t="s">
        <v>411</v>
      </c>
      <c r="B382" s="35">
        <f t="shared" si="20"/>
        <v>23711</v>
      </c>
      <c r="C382" s="35">
        <f t="shared" si="17"/>
        <v>24421</v>
      </c>
      <c r="D382" s="36">
        <v>120</v>
      </c>
      <c r="E382" s="53" t="s">
        <v>391</v>
      </c>
      <c r="F382" s="4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s="44" customFormat="1" ht="30.6" x14ac:dyDescent="0.2">
      <c r="A383" s="59" t="s">
        <v>412</v>
      </c>
      <c r="B383" s="35">
        <f>ROUND(1800*$B$5,0)</f>
        <v>355662</v>
      </c>
      <c r="C383" s="35">
        <f>ROUND(1800*$B$7,0)</f>
        <v>366318</v>
      </c>
      <c r="D383" s="36" t="s">
        <v>413</v>
      </c>
      <c r="E383" s="53" t="s">
        <v>391</v>
      </c>
      <c r="F383" s="4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s="44" customFormat="1" ht="16.2" customHeight="1" x14ac:dyDescent="0.2">
      <c r="A384" s="59" t="s">
        <v>414</v>
      </c>
      <c r="B384" s="35">
        <f t="shared" ref="B384:B444" si="21">ROUND(D384*$B$5,0)</f>
        <v>11855</v>
      </c>
      <c r="C384" s="35">
        <f t="shared" si="17"/>
        <v>12211</v>
      </c>
      <c r="D384" s="36">
        <v>60</v>
      </c>
      <c r="E384" s="53" t="s">
        <v>391</v>
      </c>
      <c r="F384" s="4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s="44" customFormat="1" ht="16.2" customHeight="1" x14ac:dyDescent="0.2">
      <c r="A385" s="59" t="s">
        <v>415</v>
      </c>
      <c r="B385" s="35">
        <f t="shared" si="21"/>
        <v>11855</v>
      </c>
      <c r="C385" s="35">
        <f t="shared" si="17"/>
        <v>12211</v>
      </c>
      <c r="D385" s="36">
        <v>60</v>
      </c>
      <c r="E385" s="53" t="s">
        <v>391</v>
      </c>
      <c r="F385" s="4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s="44" customFormat="1" ht="16.2" customHeight="1" x14ac:dyDescent="0.2">
      <c r="A386" s="59" t="s">
        <v>416</v>
      </c>
      <c r="B386" s="35">
        <f t="shared" si="21"/>
        <v>23711</v>
      </c>
      <c r="C386" s="35">
        <f t="shared" ref="C386:C444" si="22">ROUND(D386*$B$7,0)</f>
        <v>24421</v>
      </c>
      <c r="D386" s="36">
        <v>120</v>
      </c>
      <c r="E386" s="53" t="s">
        <v>391</v>
      </c>
      <c r="F386" s="4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s="44" customFormat="1" ht="16.2" customHeight="1" x14ac:dyDescent="0.2">
      <c r="A387" s="59" t="s">
        <v>417</v>
      </c>
      <c r="B387" s="35">
        <f t="shared" si="21"/>
        <v>23711</v>
      </c>
      <c r="C387" s="35">
        <f t="shared" si="22"/>
        <v>24421</v>
      </c>
      <c r="D387" s="36">
        <v>120</v>
      </c>
      <c r="E387" s="53" t="s">
        <v>391</v>
      </c>
      <c r="F387" s="4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s="44" customFormat="1" ht="16.2" customHeight="1" x14ac:dyDescent="0.2">
      <c r="A388" s="59" t="s">
        <v>418</v>
      </c>
      <c r="B388" s="35">
        <f t="shared" si="21"/>
        <v>11855</v>
      </c>
      <c r="C388" s="35">
        <f t="shared" si="22"/>
        <v>12211</v>
      </c>
      <c r="D388" s="36">
        <v>60</v>
      </c>
      <c r="E388" s="53" t="s">
        <v>391</v>
      </c>
      <c r="F388" s="4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s="44" customFormat="1" ht="16.2" customHeight="1" x14ac:dyDescent="0.2">
      <c r="A389" s="59" t="s">
        <v>419</v>
      </c>
      <c r="B389" s="35">
        <f t="shared" si="21"/>
        <v>23711</v>
      </c>
      <c r="C389" s="35">
        <f t="shared" si="22"/>
        <v>24421</v>
      </c>
      <c r="D389" s="36">
        <v>120</v>
      </c>
      <c r="E389" s="53" t="s">
        <v>391</v>
      </c>
      <c r="F389" s="4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s="44" customFormat="1" ht="16.2" customHeight="1" x14ac:dyDescent="0.2">
      <c r="A390" s="59" t="s">
        <v>420</v>
      </c>
      <c r="B390" s="35">
        <f t="shared" si="21"/>
        <v>3952</v>
      </c>
      <c r="C390" s="35">
        <f t="shared" si="22"/>
        <v>4070</v>
      </c>
      <c r="D390" s="36">
        <v>20</v>
      </c>
      <c r="E390" s="53" t="s">
        <v>421</v>
      </c>
      <c r="F390" s="4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s="44" customFormat="1" ht="16.2" customHeight="1" x14ac:dyDescent="0.2">
      <c r="A391" s="59" t="s">
        <v>422</v>
      </c>
      <c r="B391" s="35">
        <f t="shared" si="21"/>
        <v>23711</v>
      </c>
      <c r="C391" s="35">
        <f t="shared" si="22"/>
        <v>24421</v>
      </c>
      <c r="D391" s="36">
        <v>120</v>
      </c>
      <c r="E391" s="53" t="s">
        <v>421</v>
      </c>
      <c r="F391" s="4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s="44" customFormat="1" ht="16.2" customHeight="1" x14ac:dyDescent="0.2">
      <c r="A392" s="59" t="s">
        <v>423</v>
      </c>
      <c r="B392" s="35">
        <f t="shared" si="21"/>
        <v>3952</v>
      </c>
      <c r="C392" s="35">
        <f t="shared" si="22"/>
        <v>4070</v>
      </c>
      <c r="D392" s="36">
        <v>20</v>
      </c>
      <c r="E392" s="53" t="s">
        <v>421</v>
      </c>
      <c r="F392" s="4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s="44" customFormat="1" ht="16.2" customHeight="1" x14ac:dyDescent="0.2">
      <c r="A393" s="59" t="s">
        <v>424</v>
      </c>
      <c r="B393" s="35">
        <f t="shared" si="21"/>
        <v>23711</v>
      </c>
      <c r="C393" s="35">
        <f t="shared" si="22"/>
        <v>24421</v>
      </c>
      <c r="D393" s="36">
        <v>120</v>
      </c>
      <c r="E393" s="53" t="s">
        <v>421</v>
      </c>
      <c r="F393" s="4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s="44" customFormat="1" ht="16.2" customHeight="1" x14ac:dyDescent="0.2">
      <c r="A394" s="59" t="s">
        <v>425</v>
      </c>
      <c r="B394" s="35">
        <f t="shared" si="21"/>
        <v>3952</v>
      </c>
      <c r="C394" s="35">
        <f t="shared" si="22"/>
        <v>4070</v>
      </c>
      <c r="D394" s="36">
        <v>20</v>
      </c>
      <c r="E394" s="53" t="s">
        <v>421</v>
      </c>
      <c r="F394" s="4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s="44" customFormat="1" ht="16.2" customHeight="1" x14ac:dyDescent="0.2">
      <c r="A395" s="59" t="s">
        <v>426</v>
      </c>
      <c r="B395" s="35">
        <f t="shared" si="21"/>
        <v>23711</v>
      </c>
      <c r="C395" s="35">
        <f t="shared" si="22"/>
        <v>24421</v>
      </c>
      <c r="D395" s="36">
        <v>120</v>
      </c>
      <c r="E395" s="53" t="s">
        <v>421</v>
      </c>
      <c r="F395" s="4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s="44" customFormat="1" ht="16.2" customHeight="1" x14ac:dyDescent="0.2">
      <c r="A396" s="59" t="s">
        <v>427</v>
      </c>
      <c r="B396" s="35">
        <f t="shared" si="21"/>
        <v>3952</v>
      </c>
      <c r="C396" s="35">
        <f t="shared" si="22"/>
        <v>4070</v>
      </c>
      <c r="D396" s="36">
        <v>20</v>
      </c>
      <c r="E396" s="53" t="s">
        <v>421</v>
      </c>
      <c r="F396" s="4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s="44" customFormat="1" ht="16.2" customHeight="1" x14ac:dyDescent="0.2">
      <c r="A397" s="59" t="s">
        <v>428</v>
      </c>
      <c r="B397" s="35">
        <f t="shared" si="21"/>
        <v>23711</v>
      </c>
      <c r="C397" s="35">
        <f t="shared" si="22"/>
        <v>24421</v>
      </c>
      <c r="D397" s="36">
        <v>120</v>
      </c>
      <c r="E397" s="53" t="s">
        <v>421</v>
      </c>
      <c r="F397" s="4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s="44" customFormat="1" ht="16.2" customHeight="1" x14ac:dyDescent="0.2">
      <c r="A398" s="59" t="s">
        <v>429</v>
      </c>
      <c r="B398" s="35">
        <f t="shared" si="21"/>
        <v>988</v>
      </c>
      <c r="C398" s="35">
        <f t="shared" si="22"/>
        <v>1018</v>
      </c>
      <c r="D398" s="36">
        <v>5</v>
      </c>
      <c r="E398" s="53" t="s">
        <v>430</v>
      </c>
      <c r="F398" s="4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s="44" customFormat="1" ht="16.2" customHeight="1" x14ac:dyDescent="0.2">
      <c r="A399" s="59" t="s">
        <v>431</v>
      </c>
      <c r="B399" s="35">
        <f t="shared" si="21"/>
        <v>988</v>
      </c>
      <c r="C399" s="35">
        <f t="shared" si="22"/>
        <v>1018</v>
      </c>
      <c r="D399" s="36">
        <v>5</v>
      </c>
      <c r="E399" s="53" t="s">
        <v>430</v>
      </c>
      <c r="F399" s="4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s="44" customFormat="1" ht="16.2" customHeight="1" x14ac:dyDescent="0.2">
      <c r="A400" s="59" t="s">
        <v>432</v>
      </c>
      <c r="B400" s="35">
        <f t="shared" si="21"/>
        <v>988</v>
      </c>
      <c r="C400" s="35">
        <f t="shared" si="22"/>
        <v>1018</v>
      </c>
      <c r="D400" s="36">
        <v>5</v>
      </c>
      <c r="E400" s="53" t="s">
        <v>430</v>
      </c>
      <c r="F400" s="4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s="44" customFormat="1" ht="16.2" customHeight="1" x14ac:dyDescent="0.2">
      <c r="A401" s="59" t="s">
        <v>433</v>
      </c>
      <c r="B401" s="35">
        <f t="shared" si="21"/>
        <v>988</v>
      </c>
      <c r="C401" s="35">
        <f t="shared" si="22"/>
        <v>1018</v>
      </c>
      <c r="D401" s="36">
        <v>5</v>
      </c>
      <c r="E401" s="53" t="s">
        <v>430</v>
      </c>
      <c r="F401" s="4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s="44" customFormat="1" ht="16.2" customHeight="1" x14ac:dyDescent="0.2">
      <c r="A402" s="59" t="s">
        <v>434</v>
      </c>
      <c r="B402" s="35">
        <f t="shared" si="21"/>
        <v>11855</v>
      </c>
      <c r="C402" s="35">
        <f t="shared" si="22"/>
        <v>12211</v>
      </c>
      <c r="D402" s="36">
        <v>60</v>
      </c>
      <c r="E402" s="53" t="s">
        <v>430</v>
      </c>
      <c r="F402" s="4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s="44" customFormat="1" ht="16.2" customHeight="1" x14ac:dyDescent="0.2">
      <c r="A403" s="59" t="s">
        <v>435</v>
      </c>
      <c r="B403" s="35">
        <f t="shared" si="21"/>
        <v>988</v>
      </c>
      <c r="C403" s="35">
        <f t="shared" si="22"/>
        <v>1018</v>
      </c>
      <c r="D403" s="36">
        <v>5</v>
      </c>
      <c r="E403" s="53" t="s">
        <v>430</v>
      </c>
      <c r="F403" s="4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s="44" customFormat="1" ht="16.2" customHeight="1" x14ac:dyDescent="0.2">
      <c r="A404" s="59" t="s">
        <v>436</v>
      </c>
      <c r="B404" s="35">
        <f t="shared" si="21"/>
        <v>1976</v>
      </c>
      <c r="C404" s="35">
        <f t="shared" si="22"/>
        <v>2035</v>
      </c>
      <c r="D404" s="36">
        <v>10</v>
      </c>
      <c r="E404" s="53" t="s">
        <v>430</v>
      </c>
      <c r="F404" s="4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s="44" customFormat="1" ht="16.2" customHeight="1" x14ac:dyDescent="0.2">
      <c r="A405" s="59" t="s">
        <v>437</v>
      </c>
      <c r="B405" s="35">
        <f t="shared" si="21"/>
        <v>988</v>
      </c>
      <c r="C405" s="35">
        <f t="shared" si="22"/>
        <v>1018</v>
      </c>
      <c r="D405" s="36">
        <v>5</v>
      </c>
      <c r="E405" s="53" t="s">
        <v>430</v>
      </c>
      <c r="F405" s="4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s="44" customFormat="1" ht="20.399999999999999" x14ac:dyDescent="0.2">
      <c r="A406" s="59" t="s">
        <v>438</v>
      </c>
      <c r="B406" s="35">
        <f t="shared" si="21"/>
        <v>1976</v>
      </c>
      <c r="C406" s="35">
        <f t="shared" si="22"/>
        <v>2035</v>
      </c>
      <c r="D406" s="36">
        <v>10</v>
      </c>
      <c r="E406" s="53" t="s">
        <v>430</v>
      </c>
      <c r="F406" s="4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s="44" customFormat="1" ht="16.2" customHeight="1" x14ac:dyDescent="0.2">
      <c r="A407" s="59" t="s">
        <v>439</v>
      </c>
      <c r="B407" s="35">
        <f t="shared" si="21"/>
        <v>988</v>
      </c>
      <c r="C407" s="35">
        <f t="shared" si="22"/>
        <v>1018</v>
      </c>
      <c r="D407" s="36">
        <v>5</v>
      </c>
      <c r="E407" s="53" t="s">
        <v>430</v>
      </c>
      <c r="F407" s="4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s="44" customFormat="1" ht="16.2" customHeight="1" x14ac:dyDescent="0.2">
      <c r="A408" s="59" t="s">
        <v>440</v>
      </c>
      <c r="B408" s="35">
        <f t="shared" si="21"/>
        <v>3952</v>
      </c>
      <c r="C408" s="35">
        <f t="shared" si="22"/>
        <v>4070</v>
      </c>
      <c r="D408" s="36">
        <v>20</v>
      </c>
      <c r="E408" s="53" t="s">
        <v>430</v>
      </c>
      <c r="F408" s="4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s="44" customFormat="1" ht="16.2" customHeight="1" x14ac:dyDescent="0.2">
      <c r="A409" s="59" t="s">
        <v>441</v>
      </c>
      <c r="B409" s="35">
        <f t="shared" si="21"/>
        <v>1976</v>
      </c>
      <c r="C409" s="35">
        <f t="shared" si="22"/>
        <v>2035</v>
      </c>
      <c r="D409" s="36">
        <v>10</v>
      </c>
      <c r="E409" s="53" t="s">
        <v>430</v>
      </c>
      <c r="F409" s="4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s="44" customFormat="1" ht="16.2" customHeight="1" x14ac:dyDescent="0.2">
      <c r="A410" s="59" t="s">
        <v>442</v>
      </c>
      <c r="B410" s="35">
        <f t="shared" si="21"/>
        <v>11855</v>
      </c>
      <c r="C410" s="35">
        <f t="shared" si="22"/>
        <v>12211</v>
      </c>
      <c r="D410" s="36">
        <v>60</v>
      </c>
      <c r="E410" s="53" t="s">
        <v>430</v>
      </c>
      <c r="F410" s="4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s="44" customFormat="1" ht="16.2" customHeight="1" x14ac:dyDescent="0.2">
      <c r="A411" s="38" t="s">
        <v>443</v>
      </c>
      <c r="B411" s="35">
        <f t="shared" si="21"/>
        <v>11855</v>
      </c>
      <c r="C411" s="35">
        <f t="shared" si="22"/>
        <v>12211</v>
      </c>
      <c r="D411" s="36">
        <v>60</v>
      </c>
      <c r="E411" s="63" t="s">
        <v>444</v>
      </c>
      <c r="F411" s="4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s="44" customFormat="1" ht="16.2" customHeight="1" x14ac:dyDescent="0.2">
      <c r="A412" s="38" t="s">
        <v>445</v>
      </c>
      <c r="B412" s="35">
        <f t="shared" si="21"/>
        <v>11855</v>
      </c>
      <c r="C412" s="35">
        <f t="shared" si="22"/>
        <v>12211</v>
      </c>
      <c r="D412" s="36">
        <v>60</v>
      </c>
      <c r="E412" s="63" t="s">
        <v>444</v>
      </c>
      <c r="F412" s="4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s="44" customFormat="1" ht="16.2" customHeight="1" x14ac:dyDescent="0.2">
      <c r="A413" s="64" t="s">
        <v>446</v>
      </c>
      <c r="B413" s="35">
        <f t="shared" si="21"/>
        <v>11855</v>
      </c>
      <c r="C413" s="35">
        <f t="shared" si="22"/>
        <v>12211</v>
      </c>
      <c r="D413" s="67">
        <v>60</v>
      </c>
      <c r="E413" s="65" t="s">
        <v>444</v>
      </c>
      <c r="F413" s="4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s="44" customFormat="1" ht="16.2" customHeight="1" x14ac:dyDescent="0.2">
      <c r="A414" s="38" t="s">
        <v>447</v>
      </c>
      <c r="B414" s="35">
        <f t="shared" si="21"/>
        <v>11855</v>
      </c>
      <c r="C414" s="35">
        <f t="shared" si="22"/>
        <v>12211</v>
      </c>
      <c r="D414" s="36">
        <v>60</v>
      </c>
      <c r="E414" s="63" t="s">
        <v>444</v>
      </c>
      <c r="F414" s="4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s="44" customFormat="1" ht="16.2" customHeight="1" x14ac:dyDescent="0.2">
      <c r="A415" s="38" t="s">
        <v>448</v>
      </c>
      <c r="B415" s="35">
        <f t="shared" si="21"/>
        <v>11855</v>
      </c>
      <c r="C415" s="35">
        <f t="shared" si="22"/>
        <v>12211</v>
      </c>
      <c r="D415" s="36">
        <v>60</v>
      </c>
      <c r="E415" s="63" t="s">
        <v>444</v>
      </c>
      <c r="F415" s="4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s="44" customFormat="1" ht="16.2" customHeight="1" x14ac:dyDescent="0.2">
      <c r="A416" s="38" t="s">
        <v>449</v>
      </c>
      <c r="B416" s="35">
        <f t="shared" si="21"/>
        <v>1976</v>
      </c>
      <c r="C416" s="35">
        <f t="shared" si="22"/>
        <v>2035</v>
      </c>
      <c r="D416" s="36">
        <v>10</v>
      </c>
      <c r="E416" s="63" t="s">
        <v>444</v>
      </c>
      <c r="F416" s="4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s="44" customFormat="1" ht="16.2" customHeight="1" x14ac:dyDescent="0.2">
      <c r="A417" s="38" t="s">
        <v>450</v>
      </c>
      <c r="B417" s="35">
        <f t="shared" si="21"/>
        <v>47422</v>
      </c>
      <c r="C417" s="35">
        <f t="shared" si="22"/>
        <v>48842</v>
      </c>
      <c r="D417" s="36">
        <v>240</v>
      </c>
      <c r="E417" s="63" t="s">
        <v>451</v>
      </c>
      <c r="F417" s="4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s="44" customFormat="1" ht="16.2" customHeight="1" x14ac:dyDescent="0.2">
      <c r="A418" s="38" t="s">
        <v>452</v>
      </c>
      <c r="B418" s="35">
        <f t="shared" si="21"/>
        <v>237108</v>
      </c>
      <c r="C418" s="35">
        <f t="shared" si="22"/>
        <v>244212</v>
      </c>
      <c r="D418" s="36">
        <v>1200</v>
      </c>
      <c r="E418" s="63" t="s">
        <v>451</v>
      </c>
      <c r="F418" s="4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s="44" customFormat="1" ht="16.2" customHeight="1" x14ac:dyDescent="0.2">
      <c r="A419" s="38" t="s">
        <v>453</v>
      </c>
      <c r="B419" s="35">
        <f t="shared" si="21"/>
        <v>23711</v>
      </c>
      <c r="C419" s="35">
        <f t="shared" si="22"/>
        <v>24421</v>
      </c>
      <c r="D419" s="36">
        <v>120</v>
      </c>
      <c r="E419" s="63" t="s">
        <v>451</v>
      </c>
      <c r="F419" s="4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s="44" customFormat="1" ht="16.2" customHeight="1" x14ac:dyDescent="0.2">
      <c r="A420" s="38" t="s">
        <v>454</v>
      </c>
      <c r="B420" s="35">
        <f t="shared" si="21"/>
        <v>118554</v>
      </c>
      <c r="C420" s="35">
        <f t="shared" si="22"/>
        <v>122106</v>
      </c>
      <c r="D420" s="36">
        <v>600</v>
      </c>
      <c r="E420" s="63" t="s">
        <v>451</v>
      </c>
      <c r="F420" s="4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s="44" customFormat="1" ht="16.2" customHeight="1" x14ac:dyDescent="0.2">
      <c r="A421" s="38" t="s">
        <v>455</v>
      </c>
      <c r="B421" s="35">
        <f t="shared" si="21"/>
        <v>11855</v>
      </c>
      <c r="C421" s="35">
        <f t="shared" si="22"/>
        <v>12211</v>
      </c>
      <c r="D421" s="36">
        <v>60</v>
      </c>
      <c r="E421" s="63" t="s">
        <v>451</v>
      </c>
      <c r="F421" s="4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s="44" customFormat="1" ht="16.2" customHeight="1" x14ac:dyDescent="0.2">
      <c r="A422" s="38" t="s">
        <v>456</v>
      </c>
      <c r="B422" s="35">
        <f t="shared" si="21"/>
        <v>59277</v>
      </c>
      <c r="C422" s="35">
        <f t="shared" si="22"/>
        <v>61053</v>
      </c>
      <c r="D422" s="36">
        <v>300</v>
      </c>
      <c r="E422" s="63" t="s">
        <v>451</v>
      </c>
      <c r="F422" s="4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s="44" customFormat="1" ht="16.2" customHeight="1" x14ac:dyDescent="0.2">
      <c r="A423" s="64" t="s">
        <v>457</v>
      </c>
      <c r="B423" s="35">
        <f t="shared" si="21"/>
        <v>23711</v>
      </c>
      <c r="C423" s="35">
        <f t="shared" si="22"/>
        <v>24421</v>
      </c>
      <c r="D423" s="67">
        <v>120</v>
      </c>
      <c r="E423" s="65" t="s">
        <v>451</v>
      </c>
      <c r="F423" s="4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s="44" customFormat="1" ht="16.2" customHeight="1" x14ac:dyDescent="0.2">
      <c r="A424" s="57" t="s">
        <v>458</v>
      </c>
      <c r="B424" s="35">
        <f t="shared" si="21"/>
        <v>118554</v>
      </c>
      <c r="C424" s="69">
        <f t="shared" si="22"/>
        <v>122106</v>
      </c>
      <c r="D424" s="73">
        <v>600</v>
      </c>
      <c r="E424" s="57" t="s">
        <v>451</v>
      </c>
      <c r="F424" s="4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s="44" customFormat="1" ht="16.2" customHeight="1" x14ac:dyDescent="0.2">
      <c r="A425" s="57" t="s">
        <v>459</v>
      </c>
      <c r="B425" s="35">
        <f t="shared" si="21"/>
        <v>23711</v>
      </c>
      <c r="C425" s="69">
        <f t="shared" si="22"/>
        <v>24421</v>
      </c>
      <c r="D425" s="73">
        <v>120</v>
      </c>
      <c r="E425" s="57" t="s">
        <v>451</v>
      </c>
      <c r="F425" s="4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s="44" customFormat="1" ht="16.2" customHeight="1" x14ac:dyDescent="0.2">
      <c r="A426" s="57" t="s">
        <v>460</v>
      </c>
      <c r="B426" s="35">
        <f t="shared" si="21"/>
        <v>118554</v>
      </c>
      <c r="C426" s="69">
        <f t="shared" si="22"/>
        <v>122106</v>
      </c>
      <c r="D426" s="73">
        <v>600</v>
      </c>
      <c r="E426" s="57" t="s">
        <v>451</v>
      </c>
      <c r="F426" s="4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s="44" customFormat="1" ht="16.2" customHeight="1" x14ac:dyDescent="0.2">
      <c r="A427" s="57" t="s">
        <v>461</v>
      </c>
      <c r="B427" s="35">
        <f t="shared" si="21"/>
        <v>237108</v>
      </c>
      <c r="C427" s="69">
        <f t="shared" si="22"/>
        <v>244212</v>
      </c>
      <c r="D427" s="73">
        <v>1200</v>
      </c>
      <c r="E427" s="57" t="s">
        <v>451</v>
      </c>
      <c r="F427" s="4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s="44" customFormat="1" ht="16.2" customHeight="1" x14ac:dyDescent="0.2">
      <c r="A428" s="57" t="s">
        <v>462</v>
      </c>
      <c r="B428" s="35">
        <f t="shared" si="21"/>
        <v>47422</v>
      </c>
      <c r="C428" s="69">
        <f t="shared" si="22"/>
        <v>48842</v>
      </c>
      <c r="D428" s="73">
        <v>240</v>
      </c>
      <c r="E428" s="57" t="s">
        <v>451</v>
      </c>
      <c r="F428" s="4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s="44" customFormat="1" ht="16.2" customHeight="1" x14ac:dyDescent="0.2">
      <c r="A429" s="57" t="s">
        <v>463</v>
      </c>
      <c r="B429" s="35">
        <f t="shared" si="21"/>
        <v>47422</v>
      </c>
      <c r="C429" s="69">
        <f t="shared" si="22"/>
        <v>48842</v>
      </c>
      <c r="D429" s="73">
        <v>240</v>
      </c>
      <c r="E429" s="57" t="s">
        <v>451</v>
      </c>
      <c r="F429" s="4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s="44" customFormat="1" ht="16.2" customHeight="1" x14ac:dyDescent="0.2">
      <c r="A430" s="57" t="s">
        <v>464</v>
      </c>
      <c r="B430" s="35">
        <f t="shared" si="21"/>
        <v>237108</v>
      </c>
      <c r="C430" s="69">
        <f t="shared" si="22"/>
        <v>244212</v>
      </c>
      <c r="D430" s="73">
        <v>1200</v>
      </c>
      <c r="E430" s="57" t="s">
        <v>451</v>
      </c>
      <c r="F430" s="4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s="44" customFormat="1" ht="16.2" customHeight="1" x14ac:dyDescent="0.2">
      <c r="A431" s="57" t="s">
        <v>465</v>
      </c>
      <c r="B431" s="35">
        <f t="shared" si="21"/>
        <v>11855</v>
      </c>
      <c r="C431" s="69">
        <f t="shared" si="22"/>
        <v>12211</v>
      </c>
      <c r="D431" s="73">
        <v>60</v>
      </c>
      <c r="E431" s="57" t="s">
        <v>451</v>
      </c>
      <c r="F431" s="4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s="44" customFormat="1" ht="16.2" customHeight="1" x14ac:dyDescent="0.2">
      <c r="A432" s="57" t="s">
        <v>466</v>
      </c>
      <c r="B432" s="35">
        <f t="shared" si="21"/>
        <v>59277</v>
      </c>
      <c r="C432" s="69">
        <f t="shared" si="22"/>
        <v>61053</v>
      </c>
      <c r="D432" s="73">
        <v>300</v>
      </c>
      <c r="E432" s="57" t="s">
        <v>451</v>
      </c>
      <c r="F432" s="4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s="44" customFormat="1" ht="16.2" customHeight="1" x14ac:dyDescent="0.2">
      <c r="A433" s="57" t="s">
        <v>467</v>
      </c>
      <c r="B433" s="35">
        <f t="shared" si="21"/>
        <v>11855</v>
      </c>
      <c r="C433" s="69">
        <f t="shared" si="22"/>
        <v>12211</v>
      </c>
      <c r="D433" s="73">
        <v>60</v>
      </c>
      <c r="E433" s="57" t="s">
        <v>451</v>
      </c>
      <c r="F433" s="4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s="44" customFormat="1" ht="16.2" customHeight="1" x14ac:dyDescent="0.2">
      <c r="A434" s="57" t="s">
        <v>468</v>
      </c>
      <c r="B434" s="35">
        <f t="shared" si="21"/>
        <v>11855</v>
      </c>
      <c r="C434" s="69">
        <f t="shared" si="22"/>
        <v>12211</v>
      </c>
      <c r="D434" s="73">
        <v>60</v>
      </c>
      <c r="E434" s="57" t="s">
        <v>451</v>
      </c>
      <c r="F434" s="4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s="44" customFormat="1" ht="20.399999999999999" x14ac:dyDescent="0.2">
      <c r="A435" s="57" t="s">
        <v>469</v>
      </c>
      <c r="B435" s="35">
        <f t="shared" si="21"/>
        <v>59277</v>
      </c>
      <c r="C435" s="69">
        <f t="shared" si="22"/>
        <v>61053</v>
      </c>
      <c r="D435" s="73">
        <v>300</v>
      </c>
      <c r="E435" s="57" t="s">
        <v>451</v>
      </c>
      <c r="F435" s="4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s="44" customFormat="1" ht="16.2" customHeight="1" x14ac:dyDescent="0.2">
      <c r="A436" s="57" t="s">
        <v>470</v>
      </c>
      <c r="B436" s="35">
        <f t="shared" si="21"/>
        <v>11855</v>
      </c>
      <c r="C436" s="69">
        <f t="shared" si="22"/>
        <v>12211</v>
      </c>
      <c r="D436" s="73">
        <v>60</v>
      </c>
      <c r="E436" s="57" t="s">
        <v>451</v>
      </c>
      <c r="F436" s="4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s="44" customFormat="1" ht="16.2" customHeight="1" x14ac:dyDescent="0.2">
      <c r="A437" s="57" t="s">
        <v>471</v>
      </c>
      <c r="B437" s="35">
        <f t="shared" si="21"/>
        <v>11855</v>
      </c>
      <c r="C437" s="69">
        <f t="shared" si="22"/>
        <v>12211</v>
      </c>
      <c r="D437" s="73">
        <v>60</v>
      </c>
      <c r="E437" s="57" t="s">
        <v>451</v>
      </c>
      <c r="F437" s="4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s="44" customFormat="1" ht="16.2" customHeight="1" x14ac:dyDescent="0.2">
      <c r="A438" s="57" t="s">
        <v>472</v>
      </c>
      <c r="B438" s="35">
        <f t="shared" si="21"/>
        <v>11855</v>
      </c>
      <c r="C438" s="69">
        <f t="shared" si="22"/>
        <v>12211</v>
      </c>
      <c r="D438" s="73">
        <v>60</v>
      </c>
      <c r="E438" s="57" t="s">
        <v>451</v>
      </c>
      <c r="F438" s="4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s="44" customFormat="1" ht="16.2" customHeight="1" x14ac:dyDescent="0.2">
      <c r="A439" s="57" t="s">
        <v>473</v>
      </c>
      <c r="B439" s="35">
        <f t="shared" si="21"/>
        <v>198</v>
      </c>
      <c r="C439" s="69">
        <f t="shared" si="22"/>
        <v>204</v>
      </c>
      <c r="D439" s="73">
        <v>1</v>
      </c>
      <c r="E439" s="57" t="s">
        <v>474</v>
      </c>
      <c r="F439" s="4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s="44" customFormat="1" ht="16.2" customHeight="1" x14ac:dyDescent="0.2">
      <c r="A440" s="57" t="s">
        <v>475</v>
      </c>
      <c r="B440" s="35">
        <f t="shared" si="21"/>
        <v>1976</v>
      </c>
      <c r="C440" s="69">
        <f t="shared" si="22"/>
        <v>2035</v>
      </c>
      <c r="D440" s="73">
        <v>10</v>
      </c>
      <c r="E440" s="57" t="s">
        <v>476</v>
      </c>
      <c r="F440" s="4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s="44" customFormat="1" ht="20.399999999999999" x14ac:dyDescent="0.2">
      <c r="A441" s="57" t="s">
        <v>477</v>
      </c>
      <c r="B441" s="35">
        <f t="shared" si="21"/>
        <v>1976</v>
      </c>
      <c r="C441" s="69">
        <f t="shared" si="22"/>
        <v>2035</v>
      </c>
      <c r="D441" s="73">
        <v>10</v>
      </c>
      <c r="E441" s="57" t="s">
        <v>478</v>
      </c>
      <c r="F441" s="4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s="44" customFormat="1" ht="16.2" customHeight="1" x14ac:dyDescent="0.2">
      <c r="A442" s="57" t="s">
        <v>479</v>
      </c>
      <c r="B442" s="35">
        <f t="shared" si="21"/>
        <v>1976</v>
      </c>
      <c r="C442" s="69">
        <f t="shared" si="22"/>
        <v>2035</v>
      </c>
      <c r="D442" s="73">
        <v>10</v>
      </c>
      <c r="E442" s="57" t="s">
        <v>480</v>
      </c>
      <c r="F442" s="4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s="44" customFormat="1" ht="20.399999999999999" x14ac:dyDescent="0.2">
      <c r="A443" s="57" t="s">
        <v>481</v>
      </c>
      <c r="B443" s="35">
        <f t="shared" si="21"/>
        <v>98795</v>
      </c>
      <c r="C443" s="69">
        <f t="shared" si="22"/>
        <v>101755</v>
      </c>
      <c r="D443" s="73">
        <v>500</v>
      </c>
      <c r="E443" s="57" t="s">
        <v>482</v>
      </c>
      <c r="F443" s="4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s="44" customFormat="1" ht="16.2" customHeight="1" x14ac:dyDescent="0.2">
      <c r="A444" s="57" t="s">
        <v>483</v>
      </c>
      <c r="B444" s="35">
        <f t="shared" si="21"/>
        <v>98795</v>
      </c>
      <c r="C444" s="69">
        <f t="shared" si="22"/>
        <v>101755</v>
      </c>
      <c r="D444" s="73">
        <v>500</v>
      </c>
      <c r="E444" s="57" t="s">
        <v>484</v>
      </c>
      <c r="F444" s="4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s="44" customFormat="1" ht="20.399999999999999" x14ac:dyDescent="0.2">
      <c r="A445" s="57" t="s">
        <v>485</v>
      </c>
      <c r="B445" s="35" t="s">
        <v>515</v>
      </c>
      <c r="C445" s="35" t="s">
        <v>517</v>
      </c>
      <c r="D445" s="73" t="s">
        <v>486</v>
      </c>
      <c r="E445" s="57" t="s">
        <v>487</v>
      </c>
      <c r="F445" s="4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s="44" customFormat="1" ht="16.2" customHeight="1" x14ac:dyDescent="0.2">
      <c r="A446" s="57" t="s">
        <v>488</v>
      </c>
      <c r="B446" s="35">
        <f>ROUND(D446*$B$5,0)</f>
        <v>2371</v>
      </c>
      <c r="C446" s="69">
        <f>ROUND(D446*$B$7,0)</f>
        <v>2442</v>
      </c>
      <c r="D446" s="73">
        <v>12</v>
      </c>
      <c r="E446" s="57" t="s">
        <v>489</v>
      </c>
      <c r="F446" s="4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s="44" customFormat="1" ht="20.399999999999999" x14ac:dyDescent="0.2">
      <c r="A447" s="57" t="s">
        <v>490</v>
      </c>
      <c r="B447" s="35" t="s">
        <v>516</v>
      </c>
      <c r="C447" s="35" t="s">
        <v>518</v>
      </c>
      <c r="D447" s="73" t="s">
        <v>491</v>
      </c>
      <c r="E447" s="57" t="s">
        <v>492</v>
      </c>
      <c r="F447" s="4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s="44" customFormat="1" ht="16.2" customHeight="1" x14ac:dyDescent="0.2">
      <c r="A448" s="57" t="s">
        <v>493</v>
      </c>
      <c r="B448" s="35">
        <f>ROUND(D448*$B$5,0)</f>
        <v>11855</v>
      </c>
      <c r="C448" s="69">
        <f>ROUND(D448*$B$7,0)</f>
        <v>12211</v>
      </c>
      <c r="D448" s="73">
        <v>60</v>
      </c>
      <c r="E448" s="57" t="s">
        <v>494</v>
      </c>
      <c r="F448" s="4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s="44" customFormat="1" ht="16.2" customHeight="1" x14ac:dyDescent="0.2">
      <c r="A449" s="57" t="s">
        <v>495</v>
      </c>
      <c r="B449" s="35">
        <f>ROUND(D449*$B$5,0)</f>
        <v>11855</v>
      </c>
      <c r="C449" s="69">
        <f>ROUND(D449*$B$7,0)</f>
        <v>12211</v>
      </c>
      <c r="D449" s="73">
        <v>60</v>
      </c>
      <c r="E449" s="57" t="s">
        <v>496</v>
      </c>
      <c r="F449" s="4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s="44" customFormat="1" ht="16.2" customHeight="1" x14ac:dyDescent="0.2">
      <c r="A450" s="57" t="s">
        <v>497</v>
      </c>
      <c r="B450" s="35">
        <f>ROUND(D450*$B$5,0)</f>
        <v>11855</v>
      </c>
      <c r="C450" s="69">
        <f t="shared" ref="C450" si="23">ROUND(D450*$B$7,0)</f>
        <v>12211</v>
      </c>
      <c r="D450" s="73">
        <v>60</v>
      </c>
      <c r="E450" s="57" t="s">
        <v>498</v>
      </c>
      <c r="F450" s="4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s="44" customFormat="1" ht="30.6" x14ac:dyDescent="0.2">
      <c r="A451" s="57" t="s">
        <v>499</v>
      </c>
      <c r="B451" s="35">
        <f>ROUND(120*$B$5,0)</f>
        <v>23711</v>
      </c>
      <c r="C451" s="69">
        <f>ROUND(120*$B$7,0)</f>
        <v>24421</v>
      </c>
      <c r="D451" s="73" t="s">
        <v>500</v>
      </c>
      <c r="E451" s="57" t="s">
        <v>501</v>
      </c>
      <c r="F451" s="4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s="44" customFormat="1" ht="40.799999999999997" x14ac:dyDescent="0.2">
      <c r="A452" s="57" t="s">
        <v>502</v>
      </c>
      <c r="B452" s="35">
        <f>ROUND(120*$B$5,0)</f>
        <v>23711</v>
      </c>
      <c r="C452" s="69">
        <f>ROUND(120*$B$7,0)</f>
        <v>24421</v>
      </c>
      <c r="D452" s="73" t="s">
        <v>500</v>
      </c>
      <c r="E452" s="57" t="s">
        <v>503</v>
      </c>
      <c r="F452" s="4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s="44" customFormat="1" ht="40.799999999999997" x14ac:dyDescent="0.2">
      <c r="A453" s="57" t="s">
        <v>504</v>
      </c>
      <c r="B453" s="35">
        <f>ROUND(120*$B$5,0)</f>
        <v>23711</v>
      </c>
      <c r="C453" s="69">
        <f>ROUND(120*$B$7,0)</f>
        <v>24421</v>
      </c>
      <c r="D453" s="73" t="s">
        <v>500</v>
      </c>
      <c r="E453" s="57" t="s">
        <v>505</v>
      </c>
      <c r="F453" s="4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s="44" customFormat="1" ht="30.6" x14ac:dyDescent="0.2">
      <c r="A454" s="57" t="s">
        <v>506</v>
      </c>
      <c r="B454" s="35">
        <f>ROUND(60*$B$5,0)</f>
        <v>11855</v>
      </c>
      <c r="C454" s="69">
        <f>ROUND(60*$B$7,0)</f>
        <v>12211</v>
      </c>
      <c r="D454" s="73" t="s">
        <v>507</v>
      </c>
      <c r="E454" s="57" t="s">
        <v>508</v>
      </c>
      <c r="F454" s="4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s="44" customFormat="1" ht="30.6" x14ac:dyDescent="0.2">
      <c r="A455" s="57" t="s">
        <v>509</v>
      </c>
      <c r="B455" s="35">
        <f>ROUND(240*$B$5,0)</f>
        <v>47422</v>
      </c>
      <c r="C455" s="69">
        <f>ROUND(240*$B$7,0)</f>
        <v>48842</v>
      </c>
      <c r="D455" s="73" t="s">
        <v>289</v>
      </c>
      <c r="E455" s="57" t="s">
        <v>510</v>
      </c>
      <c r="F455" s="4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2.75" customHeight="1" x14ac:dyDescent="0.2">
      <c r="A456" s="10"/>
      <c r="B456" s="21"/>
      <c r="C456" s="19"/>
      <c r="D456" s="23"/>
      <c r="E456" s="10"/>
    </row>
    <row r="457" spans="1:19" x14ac:dyDescent="0.25">
      <c r="C457" s="1"/>
      <c r="D457" s="1"/>
      <c r="E457" s="1"/>
      <c r="F457" s="1"/>
    </row>
    <row r="458" spans="1:19" x14ac:dyDescent="0.25">
      <c r="C458" s="1"/>
      <c r="D458" s="1"/>
      <c r="E458" s="1"/>
      <c r="F458" s="1"/>
    </row>
    <row r="459" spans="1:19" x14ac:dyDescent="0.25">
      <c r="C459" s="1"/>
      <c r="D459" s="1"/>
      <c r="E459" s="1"/>
      <c r="F459" s="1"/>
    </row>
    <row r="460" spans="1:19" x14ac:dyDescent="0.25">
      <c r="C460" s="1"/>
      <c r="D460" s="1"/>
      <c r="E460" s="1"/>
      <c r="F460" s="1"/>
    </row>
    <row r="461" spans="1:19" x14ac:dyDescent="0.25">
      <c r="C461" s="1"/>
      <c r="D461" s="1"/>
      <c r="E461" s="1"/>
      <c r="F461" s="1"/>
    </row>
    <row r="462" spans="1:19" x14ac:dyDescent="0.25">
      <c r="C462" s="1"/>
      <c r="D462" s="1"/>
      <c r="E462" s="1"/>
      <c r="F462" s="1"/>
    </row>
    <row r="463" spans="1:19" x14ac:dyDescent="0.25">
      <c r="C463" s="1"/>
      <c r="D463" s="1"/>
      <c r="E463" s="1"/>
      <c r="F463" s="1"/>
    </row>
    <row r="464" spans="1:19" x14ac:dyDescent="0.25">
      <c r="C464" s="1"/>
      <c r="D464" s="1"/>
      <c r="E464" s="1"/>
      <c r="F464" s="1"/>
    </row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</sheetData>
  <pageMargins left="0.74803149606299213" right="0.15748031496062992" top="0.62992125984251968" bottom="0.59055118110236227" header="0.19685039370078741" footer="0.27559055118110237"/>
  <pageSetup paperSize="121" scale="46" fitToHeight="32" orientation="portrait" r:id="rId1"/>
  <headerFooter alignWithMargins="0">
    <oddHeader xml:space="preserve">&amp;C&amp;"Times New Roman,Bold"&amp;12CUSTOMER AND REGULATORY SERVICES
INDEXED FEES AND FINES </oddHeader>
    <oddFooter>&amp;L_x000D_&amp;1#&amp;"Calibri"&amp;11&amp;K000000 OFFICIAL</oddFooter>
  </headerFooter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I D v W O q A R q O l A A A A 9 g A A A B I A H A B D b 2 5 m a W c v U G F j a 2 F n Z S 5 4 b W w g o h g A K K A U A A A A A A A A A A A A A A A A A A A A A A A A A A A A h Y 9 B C s I w F E S v U r J v k k a E U n 5 T x K 0 F Q R S 3 I c Y 2 2 P 5 K m 5 r e z Y V H 8 g p W t O r O 5 c y 8 g Z n 7 9 Q b Z U F f B x b S d b T A l E e U k M K i b g 8 U i J b 0 7 h j H J J K y V P q n C B C O M X T J 0 N i W l c + e E M e 8 9 9 T P a t A U T n E d s n 6 8 2 u j S 1 C i 1 2 T q E 2 5 N M 6 / G 8 R C b v X G C l o J G I q 5 o J y Y J M J u c U v I M a 9 z / T H h G V f u b 4 1 0 m C 4 2 A K b J L D 3 B / k A U E s D B B Q A A g A I A L S A 7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g O 9 Y K I p H u A 4 A A A A R A A A A E w A c A E Z v c m 1 1 b G F z L 1 N l Y 3 R p b 2 4 x L m 0 g o h g A K K A U A A A A A A A A A A A A A A A A A A A A A A A A A A A A K 0 5 N L s n M z 1 M I h t C G 1 g B Q S w E C L Q A U A A I A C A C 0 g O 9 Y 6 o B G o 6 U A A A D 2 A A A A E g A A A A A A A A A A A A A A A A A A A A A A Q 2 9 u Z m l n L 1 B h Y 2 t h Z 2 U u e G 1 s U E s B A i 0 A F A A C A A g A t I D v W A / K 6 a u k A A A A 6 Q A A A B M A A A A A A A A A A A A A A A A A 8 Q A A A F t D b 2 5 0 Z W 5 0 X 1 R 5 c G V z X S 5 4 b W x Q S w E C L Q A U A A I A C A C 0 g O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m P M Q A s D b c U C f 6 I 4 k a I s I S g A A A A A C A A A A A A A D Z g A A w A A A A B A A A A C o y Z / r U P F 1 u z G x h l 0 A N + 5 p A A A A A A S A A A C g A A A A E A A A A O P 6 M 2 6 y 3 w z 7 h D h 4 1 D r f p h h Q A A A A u r v d n Z t r G m N J j t B F A O e e H 5 q B t 7 b o z K 1 p O u 0 / d + m z e 0 9 K V u w d s q x x a u N 9 n g X k 2 x o h V Q A S q 4 j e C 2 Y m S Q 9 6 U u u D 6 v k D t e x H d s K 5 z z 2 x J T T 4 A m I U A A A A e z 6 o M n F s n y Y z t Z 6 y L 6 9 E V 5 F 0 Q 5 o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BC6E0B22D75F4C90FCA088F45F87B1" ma:contentTypeVersion="18" ma:contentTypeDescription="Create a new document." ma:contentTypeScope="" ma:versionID="8c4b94c774326fe457c6379e22efceea">
  <xsd:schema xmlns:xsd="http://www.w3.org/2001/XMLSchema" xmlns:xs="http://www.w3.org/2001/XMLSchema" xmlns:p="http://schemas.microsoft.com/office/2006/metadata/properties" xmlns:ns2="a791b51d-2bac-49b3-a028-6fc9b9e3a8d5" xmlns:ns3="4ad9109e-2d8e-4ae0-ac12-7c5bfbb3fa46" targetNamespace="http://schemas.microsoft.com/office/2006/metadata/properties" ma:root="true" ma:fieldsID="8fd14d058158b88dcc4770f25ce2b2ad" ns2:_="" ns3:_="">
    <xsd:import namespace="a791b51d-2bac-49b3-a028-6fc9b9e3a8d5"/>
    <xsd:import namespace="4ad9109e-2d8e-4ae0-ac12-7c5bfbb3fa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Sign_x002d_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1b51d-2bac-49b3-a028-6fc9b9e3a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c9a5e18-c0a1-4439-a967-c68a55d9f2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ign_x002d_offStatus" ma:index="25" nillable="true" ma:displayName="Sign-off Status" ma:format="Dropdown" ma:internalName="Sign_x002d_offStatus">
      <xsd:simpleType>
        <xsd:restriction base="dms:Choice">
          <xsd:enumeration value="Draft"/>
          <xsd:enumeration value="Ready for approval"/>
          <xsd:enumeration value="Final"/>
          <xsd:enumeration value="Ready"/>
          <xsd:enumeration value="Out of Scop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9109e-2d8e-4ae0-ac12-7c5bfbb3fa4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a5f2f49-a6b3-48a2-a5c1-f4198b2f7b68}" ma:internalName="TaxCatchAll" ma:showField="CatchAllData" ma:web="4ad9109e-2d8e-4ae0-ac12-7c5bfbb3fa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91b51d-2bac-49b3-a028-6fc9b9e3a8d5">
      <Terms xmlns="http://schemas.microsoft.com/office/infopath/2007/PartnerControls"/>
    </lcf76f155ced4ddcb4097134ff3c332f>
    <Sign_x002d_offStatus xmlns="a791b51d-2bac-49b3-a028-6fc9b9e3a8d5" xsi:nil="true"/>
    <TaxCatchAll xmlns="4ad9109e-2d8e-4ae0-ac12-7c5bfbb3fa46" xsi:nil="true"/>
  </documentManagement>
</p:properties>
</file>

<file path=customXml/itemProps1.xml><?xml version="1.0" encoding="utf-8"?>
<ds:datastoreItem xmlns:ds="http://schemas.openxmlformats.org/officeDocument/2006/customXml" ds:itemID="{34352EE4-164D-478A-B9AB-99DA7CF1DF6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3403BE4-6ECB-4323-A1AD-A5E08CFEE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91b51d-2bac-49b3-a028-6fc9b9e3a8d5"/>
    <ds:schemaRef ds:uri="4ad9109e-2d8e-4ae0-ac12-7c5bfbb3fa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FF0B7B-A3E5-484C-B503-C0C276EC848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3500A2-97B5-4A59-BB49-5E356F29E7BA}">
  <ds:schemaRefs>
    <ds:schemaRef ds:uri="http://schemas.microsoft.com/office/2006/documentManagement/types"/>
    <ds:schemaRef ds:uri="4ad9109e-2d8e-4ae0-ac12-7c5bfbb3fa46"/>
    <ds:schemaRef ds:uri="a791b51d-2bac-49b3-a028-6fc9b9e3a8d5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1 JULY2025</vt:lpstr>
      <vt:lpstr>'1 JULY2025'!Print_Area</vt:lpstr>
      <vt:lpstr>'1 JULY2025'!RowTitleRegion1.A9.E9.1</vt:lpstr>
      <vt:lpstr>'1 JULY2025'!RowTitleRegion12.A985.F985.1</vt:lpstr>
      <vt:lpstr>'1 JULY2025'!RowTitleRegion13.A1006.F1006.1</vt:lpstr>
      <vt:lpstr>'1 JULY2025'!RowTitleRegion4.A121.E121.1</vt:lpstr>
      <vt:lpstr>'1 JULY2025'!RowTitleRegion5.A126.E126.1</vt:lpstr>
      <vt:lpstr>'1 JULY2025'!RowTitleRegion9.A300.F300.1</vt:lpstr>
    </vt:vector>
  </TitlesOfParts>
  <Manager/>
  <Company>Department of Justice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cspeed</dc:creator>
  <cp:keywords/>
  <dc:description/>
  <cp:lastModifiedBy>Barry A Lowe (DGS)</cp:lastModifiedBy>
  <cp:revision/>
  <cp:lastPrinted>2024-07-15T06:24:48Z</cp:lastPrinted>
  <dcterms:created xsi:type="dcterms:W3CDTF">2006-02-15T04:43:37Z</dcterms:created>
  <dcterms:modified xsi:type="dcterms:W3CDTF">2025-08-04T03:59:52Z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8ebbd-6c5e-441f-bfc9-4eb8c11e3978_Enabled">
    <vt:lpwstr>true</vt:lpwstr>
  </property>
  <property fmtid="{D5CDD505-2E9C-101B-9397-08002B2CF9AE}" pid="3" name="MSIP_Label_7158ebbd-6c5e-441f-bfc9-4eb8c11e3978_SetDate">
    <vt:lpwstr>2025-06-03T06:02:15Z</vt:lpwstr>
  </property>
  <property fmtid="{D5CDD505-2E9C-101B-9397-08002B2CF9AE}" pid="4" name="MSIP_Label_7158ebbd-6c5e-441f-bfc9-4eb8c11e3978_Method">
    <vt:lpwstr>Privileged</vt:lpwstr>
  </property>
  <property fmtid="{D5CDD505-2E9C-101B-9397-08002B2CF9AE}" pid="5" name="MSIP_Label_7158ebbd-6c5e-441f-bfc9-4eb8c11e3978_Name">
    <vt:lpwstr>7158ebbd-6c5e-441f-bfc9-4eb8c11e3978</vt:lpwstr>
  </property>
  <property fmtid="{D5CDD505-2E9C-101B-9397-08002B2CF9AE}" pid="6" name="MSIP_Label_7158ebbd-6c5e-441f-bfc9-4eb8c11e3978_SiteId">
    <vt:lpwstr>722ea0be-3e1c-4b11-ad6f-9401d6856e24</vt:lpwstr>
  </property>
  <property fmtid="{D5CDD505-2E9C-101B-9397-08002B2CF9AE}" pid="7" name="MSIP_Label_7158ebbd-6c5e-441f-bfc9-4eb8c11e3978_ActionId">
    <vt:lpwstr>65faaa1a-dd30-4a3c-bd90-011c56b81338</vt:lpwstr>
  </property>
  <property fmtid="{D5CDD505-2E9C-101B-9397-08002B2CF9AE}" pid="8" name="MSIP_Label_7158ebbd-6c5e-441f-bfc9-4eb8c11e3978_ContentBits">
    <vt:lpwstr>2</vt:lpwstr>
  </property>
  <property fmtid="{D5CDD505-2E9C-101B-9397-08002B2CF9AE}" pid="9" name="MSIP_Label_7158ebbd-6c5e-441f-bfc9-4eb8c11e3978_Tag">
    <vt:lpwstr>10, 0, 1, 1</vt:lpwstr>
  </property>
  <property fmtid="{D5CDD505-2E9C-101B-9397-08002B2CF9AE}" pid="10" name="ContentTypeId">
    <vt:lpwstr>0x010100BFBC6E0B22D75F4C90FCA088F45F87B1</vt:lpwstr>
  </property>
  <property fmtid="{D5CDD505-2E9C-101B-9397-08002B2CF9AE}" pid="11" name="MediaServiceImageTags">
    <vt:lpwstr/>
  </property>
</Properties>
</file>